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43" activeTab="11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Powerstage" sheetId="11" r:id="rId11"/>
    <sheet name="Overall result" sheetId="12" r:id="rId12"/>
    <sheet name="EE Champ" sheetId="13" r:id="rId13"/>
    <sheet name="EE CUP" sheetId="14" r:id="rId14"/>
    <sheet name="Michelin EE" sheetId="15" r:id="rId15"/>
  </sheets>
  <definedNames>
    <definedName name="_xlnm._FilterDatabase" localSheetId="12" hidden="1">'EE Champ'!$A$7:$L$105</definedName>
    <definedName name="_xlnm._FilterDatabase" localSheetId="13" hidden="1">'EE CUP'!$A$7:$L$98</definedName>
    <definedName name="_xlnm._FilterDatabase" localSheetId="11" hidden="1">'Overall result'!$A$7:$H$7</definedName>
    <definedName name="_xlnm._FilterDatabase" localSheetId="0" hidden="1">'Startlist'!$A$7:$I$155</definedName>
    <definedName name="_xlnm.Print_Area" localSheetId="14">'Michelin EE'!$A$1:$G$26</definedName>
    <definedName name="_xlnm.Print_Area" localSheetId="11">'Overall result'!$A$1:$H$149</definedName>
    <definedName name="_xlnm.Print_Area" localSheetId="7">'Penalt'!$A$1:$I$24</definedName>
    <definedName name="_xlnm.Print_Area" localSheetId="3">'Results'!$A$1:$P$303</definedName>
    <definedName name="_xlnm.Print_Area" localSheetId="2">'Results 1. Day'!$A$1:$I$139</definedName>
    <definedName name="_xlnm.Print_Area" localSheetId="6">'Retired'!$A$1:$G$72</definedName>
    <definedName name="_xlnm.Print_Area" localSheetId="8">'Speed'!$A$1:$L$47</definedName>
    <definedName name="_xlnm.Print_Area" localSheetId="1">'Start 2. Day'!$A$1:$I$150</definedName>
    <definedName name="_xlnm.Print_Area" localSheetId="0">'Startlist'!$A$1:$I$155</definedName>
    <definedName name="_xlnm.Print_Area" localSheetId="5">'Teams'!$A$1:$H$23</definedName>
    <definedName name="_xlnm.Print_Area" localSheetId="4">'Winners'!$A$1:$I$72</definedName>
    <definedName name="EXCKLASS" localSheetId="9">'Classes'!$C$8:$F$18</definedName>
    <definedName name="EXCLINA" localSheetId="2">'Results 1. Day'!$A$8:$J$291</definedName>
    <definedName name="EXCPENAL" localSheetId="7">'Penalt'!$A$8:$J$24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'Retired'!$A$10:$H$71</definedName>
    <definedName name="EXCSTART" localSheetId="12">'EE Champ'!$A$8:$I$93</definedName>
    <definedName name="EXCSTART" localSheetId="13">'EE CUP'!$A$8:$I$93</definedName>
    <definedName name="EXCSTART" localSheetId="11">'Overall result'!$A$8:$I$144</definedName>
    <definedName name="EXCSTART" localSheetId="10">'Powerstage'!$A$8:$I$95</definedName>
    <definedName name="EXCSTART" localSheetId="1">'Start 2. Day'!$A$8:$J$150</definedName>
    <definedName name="EXCSTART" localSheetId="0">'Startlist'!$A$8:$J$155</definedName>
    <definedName name="GGG" localSheetId="3">'Results'!$A$8:$Q$303</definedName>
    <definedName name="GGG" localSheetId="2">'Results 1. Day'!$A$8:$D$201</definedName>
    <definedName name="GGG_1" localSheetId="2">'Results 1. Day'!$A$8:$J$303</definedName>
  </definedNames>
  <calcPr fullCalcOnLoad="1"/>
</workbook>
</file>

<file path=xl/sharedStrings.xml><?xml version="1.0" encoding="utf-8"?>
<sst xmlns="http://schemas.openxmlformats.org/spreadsheetml/2006/main" count="9616" uniqueCount="4231">
  <si>
    <t xml:space="preserve"> 9.24,4</t>
  </si>
  <si>
    <t xml:space="preserve">  47/7</t>
  </si>
  <si>
    <t xml:space="preserve"> 9.27,0</t>
  </si>
  <si>
    <t xml:space="preserve">  49/1</t>
  </si>
  <si>
    <t xml:space="preserve"> 9.47,4</t>
  </si>
  <si>
    <t>10.04,1</t>
  </si>
  <si>
    <t>11.21,4</t>
  </si>
  <si>
    <t xml:space="preserve"> 109/11</t>
  </si>
  <si>
    <t xml:space="preserve">  38/7</t>
  </si>
  <si>
    <t>11.56,2</t>
  </si>
  <si>
    <t xml:space="preserve"> 114/4</t>
  </si>
  <si>
    <t>14.33,6</t>
  </si>
  <si>
    <t xml:space="preserve"> 118/21</t>
  </si>
  <si>
    <t>23.43,7</t>
  </si>
  <si>
    <t>TYRE</t>
  </si>
  <si>
    <t xml:space="preserve"> 124/22</t>
  </si>
  <si>
    <t>COOLING</t>
  </si>
  <si>
    <t>SUSPENSION</t>
  </si>
  <si>
    <t xml:space="preserve">  12</t>
  </si>
  <si>
    <t>TC4A</t>
  </si>
  <si>
    <t xml:space="preserve">  15</t>
  </si>
  <si>
    <t xml:space="preserve">  18</t>
  </si>
  <si>
    <t xml:space="preserve">  34</t>
  </si>
  <si>
    <t>SS6S</t>
  </si>
  <si>
    <t xml:space="preserve">  35</t>
  </si>
  <si>
    <t>SS5S</t>
  </si>
  <si>
    <t xml:space="preserve">  36</t>
  </si>
  <si>
    <t xml:space="preserve">  38</t>
  </si>
  <si>
    <t xml:space="preserve">  39</t>
  </si>
  <si>
    <t>SS7F</t>
  </si>
  <si>
    <t xml:space="preserve">  42</t>
  </si>
  <si>
    <t>SS7S</t>
  </si>
  <si>
    <t xml:space="preserve">  43</t>
  </si>
  <si>
    <t xml:space="preserve">  50</t>
  </si>
  <si>
    <t xml:space="preserve">  51</t>
  </si>
  <si>
    <t xml:space="preserve">  57</t>
  </si>
  <si>
    <t xml:space="preserve">  63</t>
  </si>
  <si>
    <t xml:space="preserve">  65</t>
  </si>
  <si>
    <t xml:space="preserve">  66</t>
  </si>
  <si>
    <t xml:space="preserve">  73</t>
  </si>
  <si>
    <t>TC4D</t>
  </si>
  <si>
    <t xml:space="preserve">  77</t>
  </si>
  <si>
    <t xml:space="preserve">  80</t>
  </si>
  <si>
    <t xml:space="preserve">  84</t>
  </si>
  <si>
    <t xml:space="preserve">  86</t>
  </si>
  <si>
    <t xml:space="preserve">  90</t>
  </si>
  <si>
    <t xml:space="preserve">  91</t>
  </si>
  <si>
    <t>SS6F</t>
  </si>
  <si>
    <t xml:space="preserve">  92</t>
  </si>
  <si>
    <t xml:space="preserve">  96</t>
  </si>
  <si>
    <t xml:space="preserve"> 100</t>
  </si>
  <si>
    <t xml:space="preserve"> 102</t>
  </si>
  <si>
    <t xml:space="preserve"> 105</t>
  </si>
  <si>
    <t>SS5F</t>
  </si>
  <si>
    <t xml:space="preserve"> 106</t>
  </si>
  <si>
    <t xml:space="preserve"> 107</t>
  </si>
  <si>
    <t xml:space="preserve"> 121</t>
  </si>
  <si>
    <t xml:space="preserve"> 133</t>
  </si>
  <si>
    <t xml:space="preserve"> 134</t>
  </si>
  <si>
    <t xml:space="preserve"> 135</t>
  </si>
  <si>
    <t xml:space="preserve"> 137</t>
  </si>
  <si>
    <t xml:space="preserve"> 138</t>
  </si>
  <si>
    <t xml:space="preserve"> 141</t>
  </si>
  <si>
    <t xml:space="preserve"> 142</t>
  </si>
  <si>
    <t xml:space="preserve"> 147</t>
  </si>
  <si>
    <t xml:space="preserve"> 151</t>
  </si>
  <si>
    <t xml:space="preserve"> 154</t>
  </si>
  <si>
    <t xml:space="preserve">  8</t>
  </si>
  <si>
    <t>TC4E</t>
  </si>
  <si>
    <t xml:space="preserve"> 63</t>
  </si>
  <si>
    <t>TC4C</t>
  </si>
  <si>
    <t xml:space="preserve"> 65</t>
  </si>
  <si>
    <t>23 min. late</t>
  </si>
  <si>
    <t xml:space="preserve"> 3.50</t>
  </si>
  <si>
    <t>TC5</t>
  </si>
  <si>
    <t>TC7</t>
  </si>
  <si>
    <t>2 min. early</t>
  </si>
  <si>
    <t>18 min. late</t>
  </si>
  <si>
    <t xml:space="preserve"> 3.00</t>
  </si>
  <si>
    <t>5 min. late</t>
  </si>
  <si>
    <t>11.00,2</t>
  </si>
  <si>
    <t xml:space="preserve"> 2.59,3</t>
  </si>
  <si>
    <t xml:space="preserve"> 5.26,3</t>
  </si>
  <si>
    <t>10.56,4</t>
  </si>
  <si>
    <t xml:space="preserve"> 2.57,6</t>
  </si>
  <si>
    <t xml:space="preserve"> 5.20,5</t>
  </si>
  <si>
    <t>11.04,1</t>
  </si>
  <si>
    <t xml:space="preserve"> 3.02,5</t>
  </si>
  <si>
    <t xml:space="preserve"> 5.26,6</t>
  </si>
  <si>
    <t>11.31,9</t>
  </si>
  <si>
    <t xml:space="preserve"> 5.35,2</t>
  </si>
  <si>
    <t>11.17,4</t>
  </si>
  <si>
    <t xml:space="preserve"> 3.05,0</t>
  </si>
  <si>
    <t xml:space="preserve"> 5.32,2</t>
  </si>
  <si>
    <t>11.19,9</t>
  </si>
  <si>
    <t xml:space="preserve"> 5.31,9</t>
  </si>
  <si>
    <t>11.07,2</t>
  </si>
  <si>
    <t xml:space="preserve"> 3.02,4</t>
  </si>
  <si>
    <t xml:space="preserve"> 5.28,5</t>
  </si>
  <si>
    <t>11.19,4</t>
  </si>
  <si>
    <t xml:space="preserve"> 3.07,7</t>
  </si>
  <si>
    <t xml:space="preserve">   8/2</t>
  </si>
  <si>
    <t xml:space="preserve"> 3.08,8</t>
  </si>
  <si>
    <t xml:space="preserve"> 5.39,8</t>
  </si>
  <si>
    <t xml:space="preserve">  11/7</t>
  </si>
  <si>
    <t xml:space="preserve">   4/3</t>
  </si>
  <si>
    <t xml:space="preserve">  10/2</t>
  </si>
  <si>
    <t xml:space="preserve">  10/6</t>
  </si>
  <si>
    <t>11.35,5</t>
  </si>
  <si>
    <t xml:space="preserve"> 5.37,1</t>
  </si>
  <si>
    <t xml:space="preserve"> 11/1</t>
  </si>
  <si>
    <t>11.27,7</t>
  </si>
  <si>
    <t xml:space="preserve"> 5.38,7</t>
  </si>
  <si>
    <t xml:space="preserve">   9/1</t>
  </si>
  <si>
    <t>11.39,5</t>
  </si>
  <si>
    <t xml:space="preserve"> 5.58,8</t>
  </si>
  <si>
    <t>12.05,2</t>
  </si>
  <si>
    <t xml:space="preserve"> 3.13,4</t>
  </si>
  <si>
    <t xml:space="preserve"> 5.42,7</t>
  </si>
  <si>
    <t>11.36,2</t>
  </si>
  <si>
    <t xml:space="preserve"> 3.10,8</t>
  </si>
  <si>
    <t xml:space="preserve"> 7.55,0</t>
  </si>
  <si>
    <t>11.09,4</t>
  </si>
  <si>
    <t xml:space="preserve"> 5.32,5</t>
  </si>
  <si>
    <t>11.45,7</t>
  </si>
  <si>
    <t xml:space="preserve"> 3.12,7</t>
  </si>
  <si>
    <t xml:space="preserve"> 5.46,3</t>
  </si>
  <si>
    <t xml:space="preserve">  15/10</t>
  </si>
  <si>
    <t xml:space="preserve"> 5.47,1</t>
  </si>
  <si>
    <t>11.48,5</t>
  </si>
  <si>
    <t xml:space="preserve"> 5.49,2</t>
  </si>
  <si>
    <t>11.55,8</t>
  </si>
  <si>
    <t xml:space="preserve"> 3.16,4</t>
  </si>
  <si>
    <t xml:space="preserve"> 5.56,9</t>
  </si>
  <si>
    <t>12.14,0</t>
  </si>
  <si>
    <t xml:space="preserve"> 5.57,9</t>
  </si>
  <si>
    <t xml:space="preserve">  24/6</t>
  </si>
  <si>
    <t xml:space="preserve">  22/6</t>
  </si>
  <si>
    <t xml:space="preserve"> 18/3</t>
  </si>
  <si>
    <t>11.47,1</t>
  </si>
  <si>
    <t xml:space="preserve"> 3.13,7</t>
  </si>
  <si>
    <t xml:space="preserve"> 5.47,0</t>
  </si>
  <si>
    <t xml:space="preserve"> 19/1</t>
  </si>
  <si>
    <t>11.58,4</t>
  </si>
  <si>
    <t xml:space="preserve"> 3.19,4</t>
  </si>
  <si>
    <t xml:space="preserve"> 5.52,0</t>
  </si>
  <si>
    <t xml:space="preserve"> 20/9</t>
  </si>
  <si>
    <t>11.54,0</t>
  </si>
  <si>
    <t xml:space="preserve"> 3.20,1</t>
  </si>
  <si>
    <t xml:space="preserve"> 5.51,0</t>
  </si>
  <si>
    <t xml:space="preserve">  19/1</t>
  </si>
  <si>
    <t xml:space="preserve"> 22/3</t>
  </si>
  <si>
    <t>12.11,8</t>
  </si>
  <si>
    <t xml:space="preserve"> 3.19,2</t>
  </si>
  <si>
    <t xml:space="preserve"> 5.54,1</t>
  </si>
  <si>
    <t xml:space="preserve"> 23/2</t>
  </si>
  <si>
    <t xml:space="preserve"> 24/7</t>
  </si>
  <si>
    <t xml:space="preserve"> 3.19,9</t>
  </si>
  <si>
    <t xml:space="preserve"> 6.04,2</t>
  </si>
  <si>
    <t xml:space="preserve"> 3.19,3</t>
  </si>
  <si>
    <t xml:space="preserve"> 6.02,9</t>
  </si>
  <si>
    <t>12.32,4</t>
  </si>
  <si>
    <t xml:space="preserve"> 3.24,9</t>
  </si>
  <si>
    <t xml:space="preserve"> 6.05,4</t>
  </si>
  <si>
    <t>12.18,5</t>
  </si>
  <si>
    <t>12.06,3</t>
  </si>
  <si>
    <t xml:space="preserve"> 26/10</t>
  </si>
  <si>
    <t>12.17,7</t>
  </si>
  <si>
    <t xml:space="preserve"> 3.23,4</t>
  </si>
  <si>
    <t xml:space="preserve"> 5.59,1</t>
  </si>
  <si>
    <t xml:space="preserve">  29/12</t>
  </si>
  <si>
    <t xml:space="preserve"> 27/4</t>
  </si>
  <si>
    <t>12.36,5</t>
  </si>
  <si>
    <t xml:space="preserve"> 3.24,3</t>
  </si>
  <si>
    <t xml:space="preserve"> 6.09,0</t>
  </si>
  <si>
    <t>12.28,2</t>
  </si>
  <si>
    <t xml:space="preserve"> 6.04,4</t>
  </si>
  <si>
    <t>12.10,9</t>
  </si>
  <si>
    <t xml:space="preserve"> 3.17,6</t>
  </si>
  <si>
    <t xml:space="preserve"> 6.00,1</t>
  </si>
  <si>
    <t xml:space="preserve">  26/1</t>
  </si>
  <si>
    <t xml:space="preserve"> 31/3</t>
  </si>
  <si>
    <t>12.24,2</t>
  </si>
  <si>
    <t xml:space="preserve"> 6.21,6</t>
  </si>
  <si>
    <t xml:space="preserve"> 32/4</t>
  </si>
  <si>
    <t>12.33,3</t>
  </si>
  <si>
    <t xml:space="preserve"> 3.24,8</t>
  </si>
  <si>
    <t xml:space="preserve"> 6.08,2</t>
  </si>
  <si>
    <t xml:space="preserve">  35/5</t>
  </si>
  <si>
    <t xml:space="preserve">  33/4</t>
  </si>
  <si>
    <t>12.34,4</t>
  </si>
  <si>
    <t xml:space="preserve"> 6.21,7</t>
  </si>
  <si>
    <t>12.46,4</t>
  </si>
  <si>
    <t xml:space="preserve"> 3.24,6</t>
  </si>
  <si>
    <t xml:space="preserve"> 6.05,5</t>
  </si>
  <si>
    <t>13.23,5</t>
  </si>
  <si>
    <t xml:space="preserve"> 3.26,7</t>
  </si>
  <si>
    <t xml:space="preserve"> 6.19,5</t>
  </si>
  <si>
    <t>12.15,8</t>
  </si>
  <si>
    <t xml:space="preserve"> 6.00,6</t>
  </si>
  <si>
    <t>+11.28,2</t>
  </si>
  <si>
    <t>13.14,1</t>
  </si>
  <si>
    <t xml:space="preserve"> 3.50,7</t>
  </si>
  <si>
    <t>BRAKES</t>
  </si>
  <si>
    <t xml:space="preserve">  32/7</t>
  </si>
  <si>
    <t xml:space="preserve">  30/11</t>
  </si>
  <si>
    <t>12.16,2</t>
  </si>
  <si>
    <t xml:space="preserve"> 3.47,2</t>
  </si>
  <si>
    <t xml:space="preserve"> 6.03,9</t>
  </si>
  <si>
    <t xml:space="preserve"> 33/5</t>
  </si>
  <si>
    <t xml:space="preserve">  36/6</t>
  </si>
  <si>
    <t xml:space="preserve"> 3.22,3</t>
  </si>
  <si>
    <t xml:space="preserve"> 37/1</t>
  </si>
  <si>
    <t>12.51,8</t>
  </si>
  <si>
    <t xml:space="preserve"> 3.53,0</t>
  </si>
  <si>
    <t xml:space="preserve"> 6.23,5</t>
  </si>
  <si>
    <t>12.45,2</t>
  </si>
  <si>
    <t xml:space="preserve"> 3.27,9</t>
  </si>
  <si>
    <t xml:space="preserve"> 6.12,1</t>
  </si>
  <si>
    <t>13.27,3</t>
  </si>
  <si>
    <t xml:space="preserve"> 3.33,6</t>
  </si>
  <si>
    <t xml:space="preserve"> 6.15,9</t>
  </si>
  <si>
    <t xml:space="preserve"> 41/11</t>
  </si>
  <si>
    <t>12.37,1</t>
  </si>
  <si>
    <t xml:space="preserve"> 3.23,1</t>
  </si>
  <si>
    <t xml:space="preserve"> 6.03,1</t>
  </si>
  <si>
    <t xml:space="preserve">  31/12</t>
  </si>
  <si>
    <t>13.01,0</t>
  </si>
  <si>
    <t xml:space="preserve"> 3.31,1</t>
  </si>
  <si>
    <t xml:space="preserve"> 6.28,9</t>
  </si>
  <si>
    <t>12.34,3</t>
  </si>
  <si>
    <t xml:space="preserve"> 6.12,3</t>
  </si>
  <si>
    <t>12.48,1</t>
  </si>
  <si>
    <t xml:space="preserve"> 3.31,4</t>
  </si>
  <si>
    <t xml:space="preserve"> 6.19,0</t>
  </si>
  <si>
    <t>12.54,8</t>
  </si>
  <si>
    <t xml:space="preserve"> 3.30,2</t>
  </si>
  <si>
    <t xml:space="preserve"> 6.19,8</t>
  </si>
  <si>
    <t>13.12,0</t>
  </si>
  <si>
    <t xml:space="preserve"> 3.30,0</t>
  </si>
  <si>
    <t xml:space="preserve"> 6.22,5</t>
  </si>
  <si>
    <t xml:space="preserve"> 3.30,4</t>
  </si>
  <si>
    <t>12.51,0</t>
  </si>
  <si>
    <t xml:space="preserve"> 3.30,5</t>
  </si>
  <si>
    <t xml:space="preserve"> 6.17,6</t>
  </si>
  <si>
    <t xml:space="preserve">  45/2</t>
  </si>
  <si>
    <t xml:space="preserve">  48/14</t>
  </si>
  <si>
    <t xml:space="preserve">  47/13</t>
  </si>
  <si>
    <t xml:space="preserve">  47/1</t>
  </si>
  <si>
    <t>13.13,7</t>
  </si>
  <si>
    <t xml:space="preserve"> 6.16,4</t>
  </si>
  <si>
    <t xml:space="preserve"> 3.36,1</t>
  </si>
  <si>
    <t xml:space="preserve"> 6.29,3</t>
  </si>
  <si>
    <t xml:space="preserve">  55/8</t>
  </si>
  <si>
    <t>13.03,2</t>
  </si>
  <si>
    <t xml:space="preserve"> 3.37,2</t>
  </si>
  <si>
    <t xml:space="preserve"> 6.31,4</t>
  </si>
  <si>
    <t xml:space="preserve">  55/6</t>
  </si>
  <si>
    <t xml:space="preserve"> 52/7</t>
  </si>
  <si>
    <t>13.32,6</t>
  </si>
  <si>
    <t xml:space="preserve"> 3.41,5</t>
  </si>
  <si>
    <t xml:space="preserve"> 6.34,9</t>
  </si>
  <si>
    <t>13.38,0</t>
  </si>
  <si>
    <t xml:space="preserve"> 3.37,5</t>
  </si>
  <si>
    <t xml:space="preserve"> 6.41,5</t>
  </si>
  <si>
    <t>13.42,0</t>
  </si>
  <si>
    <t xml:space="preserve"> 3.45,3</t>
  </si>
  <si>
    <t xml:space="preserve"> 6.47,7</t>
  </si>
  <si>
    <t>15.36,0</t>
  </si>
  <si>
    <t xml:space="preserve"> 3.53,1</t>
  </si>
  <si>
    <t xml:space="preserve"> 7.01,6</t>
  </si>
  <si>
    <t>12.52,5</t>
  </si>
  <si>
    <t xml:space="preserve"> 3.35,2</t>
  </si>
  <si>
    <t xml:space="preserve"> 6.20,6</t>
  </si>
  <si>
    <t>13.36,6</t>
  </si>
  <si>
    <t xml:space="preserve"> 3.43,0</t>
  </si>
  <si>
    <t xml:space="preserve"> 6.38,8</t>
  </si>
  <si>
    <t xml:space="preserve">  59/2</t>
  </si>
  <si>
    <t xml:space="preserve"> 3.33,3</t>
  </si>
  <si>
    <t xml:space="preserve">  54/7</t>
  </si>
  <si>
    <t xml:space="preserve"> 3.43,9</t>
  </si>
  <si>
    <t xml:space="preserve"> 6.29,4</t>
  </si>
  <si>
    <t xml:space="preserve">  59/9</t>
  </si>
  <si>
    <t>13.10,7</t>
  </si>
  <si>
    <t xml:space="preserve"> 6.14,9</t>
  </si>
  <si>
    <t xml:space="preserve"> 6.21,5</t>
  </si>
  <si>
    <t xml:space="preserve"> 44/2</t>
  </si>
  <si>
    <t xml:space="preserve">  42/4</t>
  </si>
  <si>
    <t xml:space="preserve">  56/9</t>
  </si>
  <si>
    <t>13.11,9</t>
  </si>
  <si>
    <t xml:space="preserve"> 3.38,8</t>
  </si>
  <si>
    <t xml:space="preserve"> 6.33,7</t>
  </si>
  <si>
    <t>13.17,0</t>
  </si>
  <si>
    <t xml:space="preserve"> 3.35,4</t>
  </si>
  <si>
    <t xml:space="preserve"> 6.39,9</t>
  </si>
  <si>
    <t>13.23,7</t>
  </si>
  <si>
    <t xml:space="preserve"> 3.37,7</t>
  </si>
  <si>
    <t xml:space="preserve"> 6.36,4</t>
  </si>
  <si>
    <t xml:space="preserve">  67/5</t>
  </si>
  <si>
    <t xml:space="preserve"> 3.39,7</t>
  </si>
  <si>
    <t>13.41,6</t>
  </si>
  <si>
    <t xml:space="preserve">  64/9</t>
  </si>
  <si>
    <t xml:space="preserve">  63/12</t>
  </si>
  <si>
    <t>13.39,2</t>
  </si>
  <si>
    <t xml:space="preserve"> 3.41,0</t>
  </si>
  <si>
    <t xml:space="preserve"> 6.41,8</t>
  </si>
  <si>
    <t xml:space="preserve">  70/8</t>
  </si>
  <si>
    <t>14.52,6</t>
  </si>
  <si>
    <t>14.11,8</t>
  </si>
  <si>
    <t xml:space="preserve"> 3.46,2</t>
  </si>
  <si>
    <t xml:space="preserve"> 6.45,4</t>
  </si>
  <si>
    <t xml:space="preserve">  70/6</t>
  </si>
  <si>
    <t>13.57,9</t>
  </si>
  <si>
    <t xml:space="preserve"> 3.50,6</t>
  </si>
  <si>
    <t xml:space="preserve"> 6.40,1</t>
  </si>
  <si>
    <t xml:space="preserve">  67/6</t>
  </si>
  <si>
    <t xml:space="preserve"> 3.43,1</t>
  </si>
  <si>
    <t xml:space="preserve"> 6.34,3</t>
  </si>
  <si>
    <t xml:space="preserve">  60/9</t>
  </si>
  <si>
    <t>14.03,2</t>
  </si>
  <si>
    <t xml:space="preserve"> 6.45,2</t>
  </si>
  <si>
    <t>14.18,9</t>
  </si>
  <si>
    <t xml:space="preserve"> 3.53,9</t>
  </si>
  <si>
    <t xml:space="preserve"> 7.15,6</t>
  </si>
  <si>
    <t xml:space="preserve">  77/8</t>
  </si>
  <si>
    <t>14.18,1</t>
  </si>
  <si>
    <t xml:space="preserve"> 4.12,7</t>
  </si>
  <si>
    <t xml:space="preserve"> 7.42,6</t>
  </si>
  <si>
    <t>14.15,1</t>
  </si>
  <si>
    <t xml:space="preserve"> 3.47,8</t>
  </si>
  <si>
    <t xml:space="preserve"> 6.49,5</t>
  </si>
  <si>
    <t>15.01,5</t>
  </si>
  <si>
    <t xml:space="preserve"> 3.56,0</t>
  </si>
  <si>
    <t xml:space="preserve"> 7.04,1</t>
  </si>
  <si>
    <t>15.19,8</t>
  </si>
  <si>
    <t xml:space="preserve"> 3.54,8</t>
  </si>
  <si>
    <t xml:space="preserve"> 7.01,3</t>
  </si>
  <si>
    <t>14.27,0</t>
  </si>
  <si>
    <t xml:space="preserve"> 3.38,2</t>
  </si>
  <si>
    <t xml:space="preserve"> 6.48,1</t>
  </si>
  <si>
    <t xml:space="preserve">  74/6</t>
  </si>
  <si>
    <t xml:space="preserve">  73/7</t>
  </si>
  <si>
    <t xml:space="preserve">  50/2</t>
  </si>
  <si>
    <t xml:space="preserve">  43/4</t>
  </si>
  <si>
    <t xml:space="preserve">  60/10</t>
  </si>
  <si>
    <t xml:space="preserve">  56/2</t>
  </si>
  <si>
    <t xml:space="preserve">  66/10</t>
  </si>
  <si>
    <t xml:space="preserve">  60/8</t>
  </si>
  <si>
    <t xml:space="preserve">  63/4</t>
  </si>
  <si>
    <t xml:space="preserve">  65/9</t>
  </si>
  <si>
    <t xml:space="preserve">  71/6</t>
  </si>
  <si>
    <t xml:space="preserve">  78/13</t>
  </si>
  <si>
    <t xml:space="preserve">  85/12</t>
  </si>
  <si>
    <t>14.34,7</t>
  </si>
  <si>
    <t xml:space="preserve"> 4.27,8</t>
  </si>
  <si>
    <t xml:space="preserve"> 7.16,5</t>
  </si>
  <si>
    <t xml:space="preserve">  83/2</t>
  </si>
  <si>
    <t xml:space="preserve">  92/5</t>
  </si>
  <si>
    <t>15.12,5</t>
  </si>
  <si>
    <t xml:space="preserve"> 4.03,7</t>
  </si>
  <si>
    <t xml:space="preserve"> 7.32,6</t>
  </si>
  <si>
    <t xml:space="preserve">  87/3</t>
  </si>
  <si>
    <t xml:space="preserve">  85/2</t>
  </si>
  <si>
    <t xml:space="preserve">  80/8</t>
  </si>
  <si>
    <t xml:space="preserve"> 80/7</t>
  </si>
  <si>
    <t>15.26,2</t>
  </si>
  <si>
    <t xml:space="preserve"> 4.19,7</t>
  </si>
  <si>
    <t xml:space="preserve"> 7.09,2</t>
  </si>
  <si>
    <t xml:space="preserve">  69/12</t>
  </si>
  <si>
    <t>15.52,4</t>
  </si>
  <si>
    <t xml:space="preserve"> 7.18,2</t>
  </si>
  <si>
    <t xml:space="preserve"> 7.55,7</t>
  </si>
  <si>
    <t>15.46,8</t>
  </si>
  <si>
    <t xml:space="preserve"> 4.10,3</t>
  </si>
  <si>
    <t xml:space="preserve"> 7.31,7</t>
  </si>
  <si>
    <t xml:space="preserve">  86/9</t>
  </si>
  <si>
    <t xml:space="preserve">  46/7</t>
  </si>
  <si>
    <t>16.43,9</t>
  </si>
  <si>
    <t xml:space="preserve"> 4.22,5</t>
  </si>
  <si>
    <t xml:space="preserve"> 8.11,1</t>
  </si>
  <si>
    <t xml:space="preserve">  93/5</t>
  </si>
  <si>
    <t xml:space="preserve">  91/4</t>
  </si>
  <si>
    <t>14.20,5</t>
  </si>
  <si>
    <t xml:space="preserve"> 3.55,6</t>
  </si>
  <si>
    <t xml:space="preserve">  82/10</t>
  </si>
  <si>
    <t xml:space="preserve"> 4.17,5</t>
  </si>
  <si>
    <t xml:space="preserve"> 7.59,2</t>
  </si>
  <si>
    <t xml:space="preserve">  94/6</t>
  </si>
  <si>
    <t xml:space="preserve">  89/3</t>
  </si>
  <si>
    <t xml:space="preserve"> 3.55,0</t>
  </si>
  <si>
    <t xml:space="preserve"> 7.00,8</t>
  </si>
  <si>
    <t xml:space="preserve">  81/13</t>
  </si>
  <si>
    <t>12.44,9</t>
  </si>
  <si>
    <t xml:space="preserve"> 3.24,1</t>
  </si>
  <si>
    <t>14.24,8</t>
  </si>
  <si>
    <t xml:space="preserve"> 3.46,4</t>
  </si>
  <si>
    <t xml:space="preserve">  81/1</t>
  </si>
  <si>
    <t xml:space="preserve">  72/1</t>
  </si>
  <si>
    <t>FRONT AXLE</t>
  </si>
  <si>
    <t xml:space="preserve">  83/1</t>
  </si>
  <si>
    <t xml:space="preserve">  88/3</t>
  </si>
  <si>
    <t xml:space="preserve">  84/9</t>
  </si>
  <si>
    <t xml:space="preserve"> 7.10,3</t>
  </si>
  <si>
    <t xml:space="preserve">  90/5</t>
  </si>
  <si>
    <t xml:space="preserve">  89/4</t>
  </si>
  <si>
    <t>16.38,8</t>
  </si>
  <si>
    <t xml:space="preserve">  45/1</t>
  </si>
  <si>
    <t xml:space="preserve">  57/1</t>
  </si>
  <si>
    <t xml:space="preserve">  64/3</t>
  </si>
  <si>
    <t xml:space="preserve">  70/3</t>
  </si>
  <si>
    <t xml:space="preserve"> 4.34,1</t>
  </si>
  <si>
    <t xml:space="preserve"> 2.43,9</t>
  </si>
  <si>
    <t xml:space="preserve"> 3.10,6</t>
  </si>
  <si>
    <t xml:space="preserve">  73/4</t>
  </si>
  <si>
    <t xml:space="preserve">  67/11</t>
  </si>
  <si>
    <t xml:space="preserve">  58/10</t>
  </si>
  <si>
    <t xml:space="preserve">  84/4</t>
  </si>
  <si>
    <t xml:space="preserve">  79/4</t>
  </si>
  <si>
    <t xml:space="preserve"> 4.37,8</t>
  </si>
  <si>
    <t xml:space="preserve"> 3.16,6</t>
  </si>
  <si>
    <t xml:space="preserve"> 4.37,7</t>
  </si>
  <si>
    <t xml:space="preserve"> 2.56,5</t>
  </si>
  <si>
    <t xml:space="preserve"> 3.13,5</t>
  </si>
  <si>
    <t>+ 2.12,6</t>
  </si>
  <si>
    <t xml:space="preserve">  89/12</t>
  </si>
  <si>
    <t xml:space="preserve"> 4.48,5</t>
  </si>
  <si>
    <t xml:space="preserve"> 3.04,6</t>
  </si>
  <si>
    <t xml:space="preserve"> 4.56,9</t>
  </si>
  <si>
    <t xml:space="preserve"> 3.14,3</t>
  </si>
  <si>
    <t xml:space="preserve"> 4.57,3</t>
  </si>
  <si>
    <t xml:space="preserve"> 3.20,8</t>
  </si>
  <si>
    <t xml:space="preserve"> 3.30,6</t>
  </si>
  <si>
    <t xml:space="preserve">  95/13</t>
  </si>
  <si>
    <t xml:space="preserve">  97/16</t>
  </si>
  <si>
    <t xml:space="preserve">  95/5</t>
  </si>
  <si>
    <t xml:space="preserve">  72/14</t>
  </si>
  <si>
    <t xml:space="preserve"> 4.35,1</t>
  </si>
  <si>
    <t>25.21,2</t>
  </si>
  <si>
    <t xml:space="preserve"> 3.21,6</t>
  </si>
  <si>
    <t xml:space="preserve"> 1.20</t>
  </si>
  <si>
    <t xml:space="preserve">  81/10</t>
  </si>
  <si>
    <t xml:space="preserve">  97/11</t>
  </si>
  <si>
    <t xml:space="preserve"> 79/4</t>
  </si>
  <si>
    <t xml:space="preserve"> 4.37,9</t>
  </si>
  <si>
    <t xml:space="preserve"> 3.01,3</t>
  </si>
  <si>
    <t xml:space="preserve">  74/4</t>
  </si>
  <si>
    <t xml:space="preserve"> 81/5</t>
  </si>
  <si>
    <t xml:space="preserve"> 4.43,1</t>
  </si>
  <si>
    <t xml:space="preserve"> 2.56,4</t>
  </si>
  <si>
    <t xml:space="preserve"> 3.15,4</t>
  </si>
  <si>
    <t>10.54,9</t>
  </si>
  <si>
    <t xml:space="preserve">  81/5</t>
  </si>
  <si>
    <t xml:space="preserve">  92/7</t>
  </si>
  <si>
    <t xml:space="preserve">  95/7</t>
  </si>
  <si>
    <t xml:space="preserve"> 3.21,7</t>
  </si>
  <si>
    <t xml:space="preserve"> 4.49,3</t>
  </si>
  <si>
    <t xml:space="preserve"> 3.02,3</t>
  </si>
  <si>
    <t xml:space="preserve"> 3.13,9</t>
  </si>
  <si>
    <t xml:space="preserve">  93/14</t>
  </si>
  <si>
    <t xml:space="preserve">  94/12</t>
  </si>
  <si>
    <t xml:space="preserve"> 3.22,7</t>
  </si>
  <si>
    <t xml:space="preserve">  88/8</t>
  </si>
  <si>
    <t xml:space="preserve"> 4.47,3</t>
  </si>
  <si>
    <t xml:space="preserve"> 3.04,9</t>
  </si>
  <si>
    <t xml:space="preserve"> 3.16,8</t>
  </si>
  <si>
    <t xml:space="preserve"> 4.51,7</t>
  </si>
  <si>
    <t xml:space="preserve"> 3.03,8</t>
  </si>
  <si>
    <t xml:space="preserve"> 3.15,5</t>
  </si>
  <si>
    <t xml:space="preserve"> 4.58,7</t>
  </si>
  <si>
    <t xml:space="preserve"> 3.03,7</t>
  </si>
  <si>
    <t xml:space="preserve"> 3.25,3</t>
  </si>
  <si>
    <t xml:space="preserve"> 104/14</t>
  </si>
  <si>
    <t xml:space="preserve"> 4.52,2</t>
  </si>
  <si>
    <t xml:space="preserve"> 3.23,5</t>
  </si>
  <si>
    <t xml:space="preserve"> 5.20,4</t>
  </si>
  <si>
    <t xml:space="preserve"> 3.28,4</t>
  </si>
  <si>
    <t xml:space="preserve"> 3.47,5</t>
  </si>
  <si>
    <t xml:space="preserve"> 106/10</t>
  </si>
  <si>
    <t xml:space="preserve">  76/5</t>
  </si>
  <si>
    <t xml:space="preserve">  73/15</t>
  </si>
  <si>
    <t xml:space="preserve"> 4.30,9</t>
  </si>
  <si>
    <t xml:space="preserve"> 2.48,3</t>
  </si>
  <si>
    <t xml:space="preserve"> 3.13,2</t>
  </si>
  <si>
    <t xml:space="preserve">  72/10</t>
  </si>
  <si>
    <t xml:space="preserve"> 76/11</t>
  </si>
  <si>
    <t xml:space="preserve"> 77/10</t>
  </si>
  <si>
    <t xml:space="preserve">  88/12</t>
  </si>
  <si>
    <t xml:space="preserve"> 80/4</t>
  </si>
  <si>
    <t xml:space="preserve"> 4.36,6</t>
  </si>
  <si>
    <t xml:space="preserve"> 3.00,0</t>
  </si>
  <si>
    <t xml:space="preserve"> 82/8</t>
  </si>
  <si>
    <t xml:space="preserve">  86/7</t>
  </si>
  <si>
    <t xml:space="preserve"> 101/8</t>
  </si>
  <si>
    <t xml:space="preserve">  92/15</t>
  </si>
  <si>
    <t xml:space="preserve">  79/12</t>
  </si>
  <si>
    <t xml:space="preserve">  99/17</t>
  </si>
  <si>
    <t xml:space="preserve"> 4.56,2</t>
  </si>
  <si>
    <t xml:space="preserve"> 3.17,3</t>
  </si>
  <si>
    <t xml:space="preserve"> 4.52,6</t>
  </si>
  <si>
    <t xml:space="preserve"> 3.20,7</t>
  </si>
  <si>
    <t xml:space="preserve"> 98/12</t>
  </si>
  <si>
    <t xml:space="preserve">  98/13</t>
  </si>
  <si>
    <t xml:space="preserve"> 111/16</t>
  </si>
  <si>
    <t>100/13</t>
  </si>
  <si>
    <t xml:space="preserve"> 110/15</t>
  </si>
  <si>
    <t>101/8</t>
  </si>
  <si>
    <t xml:space="preserve"> 4.53,9</t>
  </si>
  <si>
    <t xml:space="preserve"> 3.09,0</t>
  </si>
  <si>
    <t xml:space="preserve"> 3.25,6</t>
  </si>
  <si>
    <t xml:space="preserve"> 104/9</t>
  </si>
  <si>
    <t xml:space="preserve"> 4.54,2</t>
  </si>
  <si>
    <t xml:space="preserve"> 3.12,9</t>
  </si>
  <si>
    <t xml:space="preserve"> 108/20</t>
  </si>
  <si>
    <t xml:space="preserve"> 5.00,7</t>
  </si>
  <si>
    <t xml:space="preserve"> 5.02,1</t>
  </si>
  <si>
    <t xml:space="preserve"> 3.11,2</t>
  </si>
  <si>
    <t xml:space="preserve"> 106/19</t>
  </si>
  <si>
    <t xml:space="preserve"> 105/14</t>
  </si>
  <si>
    <t xml:space="preserve"> 5.15,6</t>
  </si>
  <si>
    <t xml:space="preserve"> 3.18,8</t>
  </si>
  <si>
    <t xml:space="preserve"> 3.25,7</t>
  </si>
  <si>
    <t>12.00,1</t>
  </si>
  <si>
    <t xml:space="preserve"> 111/14</t>
  </si>
  <si>
    <t xml:space="preserve"> 117/16</t>
  </si>
  <si>
    <t xml:space="preserve"> 8.54,4</t>
  </si>
  <si>
    <t xml:space="preserve"> 3.33,1</t>
  </si>
  <si>
    <t>116/16</t>
  </si>
  <si>
    <t xml:space="preserve"> 116/16</t>
  </si>
  <si>
    <t xml:space="preserve"> 101/13</t>
  </si>
  <si>
    <t xml:space="preserve">  91/9</t>
  </si>
  <si>
    <t xml:space="preserve"> 106/12</t>
  </si>
  <si>
    <t xml:space="preserve">  82/15</t>
  </si>
  <si>
    <t xml:space="preserve">  83/4</t>
  </si>
  <si>
    <t xml:space="preserve">  92/10</t>
  </si>
  <si>
    <t xml:space="preserve">  85/5</t>
  </si>
  <si>
    <t xml:space="preserve"> 4.45,4</t>
  </si>
  <si>
    <t xml:space="preserve">  88/15</t>
  </si>
  <si>
    <t xml:space="preserve">  87/7</t>
  </si>
  <si>
    <t xml:space="preserve"> 102/19</t>
  </si>
  <si>
    <t xml:space="preserve">  95/17</t>
  </si>
  <si>
    <t xml:space="preserve">  80/13</t>
  </si>
  <si>
    <t xml:space="preserve"> 91/7</t>
  </si>
  <si>
    <t xml:space="preserve">  90/6</t>
  </si>
  <si>
    <t xml:space="preserve">  89/14</t>
  </si>
  <si>
    <t xml:space="preserve"> 112/22</t>
  </si>
  <si>
    <t xml:space="preserve"> 114/15</t>
  </si>
  <si>
    <t xml:space="preserve"> 109/13</t>
  </si>
  <si>
    <t xml:space="preserve"> 110/12</t>
  </si>
  <si>
    <t xml:space="preserve"> 109/21</t>
  </si>
  <si>
    <t xml:space="preserve"> 4.55,5</t>
  </si>
  <si>
    <t xml:space="preserve"> 3.15,7</t>
  </si>
  <si>
    <t xml:space="preserve"> 3.38,3</t>
  </si>
  <si>
    <t xml:space="preserve"> 115/24</t>
  </si>
  <si>
    <t xml:space="preserve"> 115/15</t>
  </si>
  <si>
    <t xml:space="preserve"> 3.22,5</t>
  </si>
  <si>
    <t xml:space="preserve"> 3.45,1</t>
  </si>
  <si>
    <t xml:space="preserve"> 5.10,7</t>
  </si>
  <si>
    <t xml:space="preserve"> 3.34,0</t>
  </si>
  <si>
    <t>12.10,4</t>
  </si>
  <si>
    <t xml:space="preserve"> 111/1</t>
  </si>
  <si>
    <t>+ 3.25,3</t>
  </si>
  <si>
    <t xml:space="preserve"> 6.03,5</t>
  </si>
  <si>
    <t xml:space="preserve"> 3.06,0</t>
  </si>
  <si>
    <t xml:space="preserve"> 126/14</t>
  </si>
  <si>
    <t xml:space="preserve"> 5.33,4</t>
  </si>
  <si>
    <t xml:space="preserve"> 3.30,3</t>
  </si>
  <si>
    <t xml:space="preserve"> 3.41,7</t>
  </si>
  <si>
    <t xml:space="preserve"> 121/12</t>
  </si>
  <si>
    <t xml:space="preserve"> 5.43,8</t>
  </si>
  <si>
    <t xml:space="preserve"> 3.41,4</t>
  </si>
  <si>
    <t xml:space="preserve"> 3.51,8</t>
  </si>
  <si>
    <t xml:space="preserve"> 11/4</t>
  </si>
  <si>
    <t>11.06,7</t>
  </si>
  <si>
    <t xml:space="preserve">  19/5</t>
  </si>
  <si>
    <t>+ 0.36,1</t>
  </si>
  <si>
    <t xml:space="preserve"> 12/7</t>
  </si>
  <si>
    <t xml:space="preserve"> 13/8</t>
  </si>
  <si>
    <t xml:space="preserve"> 14/1</t>
  </si>
  <si>
    <t xml:space="preserve"> 17/9</t>
  </si>
  <si>
    <t>11.22,4</t>
  </si>
  <si>
    <t>+ 0.51,8</t>
  </si>
  <si>
    <t xml:space="preserve"> 18/7</t>
  </si>
  <si>
    <t xml:space="preserve">  22/7</t>
  </si>
  <si>
    <t xml:space="preserve">  17/2</t>
  </si>
  <si>
    <t xml:space="preserve"> 20/2</t>
  </si>
  <si>
    <t xml:space="preserve"> 21/3</t>
  </si>
  <si>
    <t xml:space="preserve"> 22/8</t>
  </si>
  <si>
    <t xml:space="preserve">  23/8</t>
  </si>
  <si>
    <t xml:space="preserve"> 23/4</t>
  </si>
  <si>
    <t>11.31,6</t>
  </si>
  <si>
    <t>+ 1.01,0</t>
  </si>
  <si>
    <t xml:space="preserve"> 24/1</t>
  </si>
  <si>
    <t>11.34,2</t>
  </si>
  <si>
    <t>+ 1.03,6</t>
  </si>
  <si>
    <t xml:space="preserve"> 25/1</t>
  </si>
  <si>
    <t xml:space="preserve"> 26/2</t>
  </si>
  <si>
    <t xml:space="preserve"> 27/3</t>
  </si>
  <si>
    <t xml:space="preserve"> 28/10</t>
  </si>
  <si>
    <t xml:space="preserve">  58/14</t>
  </si>
  <si>
    <t xml:space="preserve"> 29/9</t>
  </si>
  <si>
    <t xml:space="preserve">  40/9</t>
  </si>
  <si>
    <t xml:space="preserve"> 30/5</t>
  </si>
  <si>
    <t xml:space="preserve"> 31/1</t>
  </si>
  <si>
    <t xml:space="preserve"> 32/2</t>
  </si>
  <si>
    <t xml:space="preserve"> 33/3</t>
  </si>
  <si>
    <t xml:space="preserve"> 34/11</t>
  </si>
  <si>
    <t>11.46,3</t>
  </si>
  <si>
    <t>+ 1.15,7</t>
  </si>
  <si>
    <t xml:space="preserve"> 35/1</t>
  </si>
  <si>
    <t xml:space="preserve"> 36/2</t>
  </si>
  <si>
    <t xml:space="preserve"> 37/6</t>
  </si>
  <si>
    <t xml:space="preserve"> 38/4</t>
  </si>
  <si>
    <t xml:space="preserve">  56/13</t>
  </si>
  <si>
    <t xml:space="preserve">  45/12</t>
  </si>
  <si>
    <t xml:space="preserve">  29/3</t>
  </si>
  <si>
    <t xml:space="preserve">  65/4</t>
  </si>
  <si>
    <t xml:space="preserve">  39/5</t>
  </si>
  <si>
    <t xml:space="preserve">  59/7</t>
  </si>
  <si>
    <t xml:space="preserve">  80/3</t>
  </si>
  <si>
    <t xml:space="preserve">  42/2</t>
  </si>
  <si>
    <t xml:space="preserve">  44/4</t>
  </si>
  <si>
    <t xml:space="preserve"> 106/13</t>
  </si>
  <si>
    <t xml:space="preserve">  90/8</t>
  </si>
  <si>
    <t xml:space="preserve">  60/1</t>
  </si>
  <si>
    <t xml:space="preserve">  51/3</t>
  </si>
  <si>
    <t xml:space="preserve">  77/12</t>
  </si>
  <si>
    <t xml:space="preserve">  67/9</t>
  </si>
  <si>
    <t xml:space="preserve">  79/8</t>
  </si>
  <si>
    <t xml:space="preserve">  93/6</t>
  </si>
  <si>
    <t xml:space="preserve">  38/2</t>
  </si>
  <si>
    <t xml:space="preserve">  74/5</t>
  </si>
  <si>
    <t xml:space="preserve">  48/3</t>
  </si>
  <si>
    <t xml:space="preserve">  46/5</t>
  </si>
  <si>
    <t xml:space="preserve">  82/5</t>
  </si>
  <si>
    <t xml:space="preserve">  94/19</t>
  </si>
  <si>
    <t xml:space="preserve">  71/8</t>
  </si>
  <si>
    <t xml:space="preserve">  62/4</t>
  </si>
  <si>
    <t xml:space="preserve">  68/7</t>
  </si>
  <si>
    <t xml:space="preserve">  55/7</t>
  </si>
  <si>
    <t xml:space="preserve">  99/4</t>
  </si>
  <si>
    <t xml:space="preserve">  62/2</t>
  </si>
  <si>
    <t xml:space="preserve">  78/4</t>
  </si>
  <si>
    <t xml:space="preserve">  87/9</t>
  </si>
  <si>
    <t xml:space="preserve"> 104/12</t>
  </si>
  <si>
    <t xml:space="preserve">  85/15</t>
  </si>
  <si>
    <t xml:space="preserve">  89/17</t>
  </si>
  <si>
    <t xml:space="preserve">  91/18</t>
  </si>
  <si>
    <t xml:space="preserve">  88/7</t>
  </si>
  <si>
    <t xml:space="preserve"> 111/11</t>
  </si>
  <si>
    <t xml:space="preserve">  76/11</t>
  </si>
  <si>
    <t xml:space="preserve">  98/7</t>
  </si>
  <si>
    <t xml:space="preserve">  49/5</t>
  </si>
  <si>
    <t xml:space="preserve"> 103/22</t>
  </si>
  <si>
    <t xml:space="preserve">  83/6</t>
  </si>
  <si>
    <t xml:space="preserve">  61/8</t>
  </si>
  <si>
    <t xml:space="preserve"> 109/14</t>
  </si>
  <si>
    <t xml:space="preserve">  86/16</t>
  </si>
  <si>
    <t xml:space="preserve">  96/10</t>
  </si>
  <si>
    <t xml:space="preserve"> 100/8</t>
  </si>
  <si>
    <t xml:space="preserve"> 101/9</t>
  </si>
  <si>
    <t xml:space="preserve"> 105/5</t>
  </si>
  <si>
    <t xml:space="preserve"> 109/12</t>
  </si>
  <si>
    <t xml:space="preserve"> 108/23</t>
  </si>
  <si>
    <t xml:space="preserve">  73/10</t>
  </si>
  <si>
    <t xml:space="preserve"> 112/15</t>
  </si>
  <si>
    <t xml:space="preserve">  66/16</t>
  </si>
  <si>
    <t xml:space="preserve">  83/14</t>
  </si>
  <si>
    <t xml:space="preserve">  75/3</t>
  </si>
  <si>
    <t xml:space="preserve"> 46</t>
  </si>
  <si>
    <t>TC2</t>
  </si>
  <si>
    <t>25 min. late</t>
  </si>
  <si>
    <t xml:space="preserve"> 48</t>
  </si>
  <si>
    <t>TC3C</t>
  </si>
  <si>
    <t>4 min. late</t>
  </si>
  <si>
    <t>TC3</t>
  </si>
  <si>
    <t>8 min. late</t>
  </si>
  <si>
    <t>1 min. late</t>
  </si>
  <si>
    <t>2 min. late</t>
  </si>
  <si>
    <t xml:space="preserve"> 0.20</t>
  </si>
  <si>
    <t>14 min. late</t>
  </si>
  <si>
    <t>TC1</t>
  </si>
  <si>
    <t xml:space="preserve"> 5.37,8</t>
  </si>
  <si>
    <t xml:space="preserve"> 3.56,6</t>
  </si>
  <si>
    <t xml:space="preserve"> 3.49,4</t>
  </si>
  <si>
    <t>121/11</t>
  </si>
  <si>
    <t xml:space="preserve"> 3.21,1</t>
  </si>
  <si>
    <t xml:space="preserve">  96/8</t>
  </si>
  <si>
    <t xml:space="preserve"> 4.59,4</t>
  </si>
  <si>
    <t xml:space="preserve"> 117/24</t>
  </si>
  <si>
    <t>113/15</t>
  </si>
  <si>
    <t xml:space="preserve"> 121/16</t>
  </si>
  <si>
    <t xml:space="preserve"> 127/15</t>
  </si>
  <si>
    <t>123/10</t>
  </si>
  <si>
    <t xml:space="preserve"> 119/10</t>
  </si>
  <si>
    <t xml:space="preserve"> 124/10</t>
  </si>
  <si>
    <t xml:space="preserve"> 134/25</t>
  </si>
  <si>
    <t xml:space="preserve"> 114/21</t>
  </si>
  <si>
    <t xml:space="preserve"> 119/23</t>
  </si>
  <si>
    <t xml:space="preserve"> 116/15</t>
  </si>
  <si>
    <t xml:space="preserve"> 5.05,2</t>
  </si>
  <si>
    <t xml:space="preserve"> 3.22,1</t>
  </si>
  <si>
    <t xml:space="preserve"> 3.28,5</t>
  </si>
  <si>
    <t xml:space="preserve"> 120/3</t>
  </si>
  <si>
    <t xml:space="preserve"> 113/2</t>
  </si>
  <si>
    <t xml:space="preserve"> 123/24</t>
  </si>
  <si>
    <t xml:space="preserve"> 5.19,1</t>
  </si>
  <si>
    <t xml:space="preserve"> 3.40,3</t>
  </si>
  <si>
    <t xml:space="preserve"> 124/4</t>
  </si>
  <si>
    <t xml:space="preserve"> 115/1</t>
  </si>
  <si>
    <t xml:space="preserve"> 136/16</t>
  </si>
  <si>
    <t xml:space="preserve"> 5.14,9</t>
  </si>
  <si>
    <t xml:space="preserve"> 3.59,1</t>
  </si>
  <si>
    <t xml:space="preserve"> 122/3</t>
  </si>
  <si>
    <t xml:space="preserve"> 116/2</t>
  </si>
  <si>
    <t xml:space="preserve"> 129/6</t>
  </si>
  <si>
    <t xml:space="preserve"> 125/17</t>
  </si>
  <si>
    <t>122/12</t>
  </si>
  <si>
    <t xml:space="preserve"> 122/13</t>
  </si>
  <si>
    <t xml:space="preserve"> 5.33,2</t>
  </si>
  <si>
    <t xml:space="preserve"> 3.31,2</t>
  </si>
  <si>
    <t xml:space="preserve"> 3.41,3</t>
  </si>
  <si>
    <t xml:space="preserve"> 126/5</t>
  </si>
  <si>
    <t xml:space="preserve"> 121/4</t>
  </si>
  <si>
    <t xml:space="preserve"> 5.40,2</t>
  </si>
  <si>
    <t xml:space="preserve"> 3.27,3</t>
  </si>
  <si>
    <t xml:space="preserve"> 3.52,7</t>
  </si>
  <si>
    <t xml:space="preserve"> 130/7</t>
  </si>
  <si>
    <t xml:space="preserve"> 122/4</t>
  </si>
  <si>
    <t xml:space="preserve"> 128/5</t>
  </si>
  <si>
    <t xml:space="preserve"> 5.42,3</t>
  </si>
  <si>
    <t xml:space="preserve"> 3.29,0</t>
  </si>
  <si>
    <t xml:space="preserve"> 4.16,7</t>
  </si>
  <si>
    <t xml:space="preserve"> 131/8</t>
  </si>
  <si>
    <t xml:space="preserve"> 133/10</t>
  </si>
  <si>
    <t xml:space="preserve"> 5.38,3</t>
  </si>
  <si>
    <t xml:space="preserve"> 3.43,6</t>
  </si>
  <si>
    <t xml:space="preserve"> 4.10,0</t>
  </si>
  <si>
    <t xml:space="preserve"> 132/9</t>
  </si>
  <si>
    <t xml:space="preserve"> 5.55,3</t>
  </si>
  <si>
    <t xml:space="preserve"> 3.45,2</t>
  </si>
  <si>
    <t xml:space="preserve"> 6.06,2</t>
  </si>
  <si>
    <t xml:space="preserve"> 3.47,7</t>
  </si>
  <si>
    <t xml:space="preserve"> 4.05,6</t>
  </si>
  <si>
    <t xml:space="preserve"> 135/11</t>
  </si>
  <si>
    <t xml:space="preserve"> 118/22</t>
  </si>
  <si>
    <t>136/17</t>
  </si>
  <si>
    <t xml:space="preserve">  54/14</t>
  </si>
  <si>
    <t xml:space="preserve">  47/12</t>
  </si>
  <si>
    <t xml:space="preserve">  69/9</t>
  </si>
  <si>
    <t xml:space="preserve">  65/7</t>
  </si>
  <si>
    <t xml:space="preserve">  61/9</t>
  </si>
  <si>
    <t xml:space="preserve">  58/5</t>
  </si>
  <si>
    <t xml:space="preserve">  54/6</t>
  </si>
  <si>
    <t xml:space="preserve">  63/1</t>
  </si>
  <si>
    <t xml:space="preserve">  73/5</t>
  </si>
  <si>
    <t xml:space="preserve">  85/3</t>
  </si>
  <si>
    <t xml:space="preserve">  51/8</t>
  </si>
  <si>
    <t xml:space="preserve">  82/2</t>
  </si>
  <si>
    <t xml:space="preserve">  71/16</t>
  </si>
  <si>
    <t xml:space="preserve">  92/4</t>
  </si>
  <si>
    <t xml:space="preserve">  97/5</t>
  </si>
  <si>
    <t xml:space="preserve"> 100/16</t>
  </si>
  <si>
    <t xml:space="preserve">  80/6</t>
  </si>
  <si>
    <t xml:space="preserve">  90/7</t>
  </si>
  <si>
    <t xml:space="preserve"> 102/7</t>
  </si>
  <si>
    <t xml:space="preserve"> 103/17</t>
  </si>
  <si>
    <t xml:space="preserve"> 118/9</t>
  </si>
  <si>
    <t xml:space="preserve">  95/8</t>
  </si>
  <si>
    <t xml:space="preserve"> 105/18</t>
  </si>
  <si>
    <t xml:space="preserve">  74/8</t>
  </si>
  <si>
    <t xml:space="preserve"> 113/5</t>
  </si>
  <si>
    <t xml:space="preserve"> 106/14</t>
  </si>
  <si>
    <t xml:space="preserve">  62/6</t>
  </si>
  <si>
    <t xml:space="preserve"> 122/10</t>
  </si>
  <si>
    <t xml:space="preserve"> 114/8</t>
  </si>
  <si>
    <t xml:space="preserve"> 116/23</t>
  </si>
  <si>
    <t xml:space="preserve"> 112/17</t>
  </si>
  <si>
    <t xml:space="preserve"> 123/11</t>
  </si>
  <si>
    <t xml:space="preserve"> 124/26</t>
  </si>
  <si>
    <t xml:space="preserve"> 119/25</t>
  </si>
  <si>
    <t xml:space="preserve"> 120/15</t>
  </si>
  <si>
    <t xml:space="preserve"> 126/18</t>
  </si>
  <si>
    <t xml:space="preserve"> 125/1</t>
  </si>
  <si>
    <t xml:space="preserve"> 132/17</t>
  </si>
  <si>
    <t xml:space="preserve"> 114/22</t>
  </si>
  <si>
    <t xml:space="preserve"> 128/2</t>
  </si>
  <si>
    <t xml:space="preserve"> 133/4</t>
  </si>
  <si>
    <t xml:space="preserve">  68/15</t>
  </si>
  <si>
    <t xml:space="preserve"> 130/3</t>
  </si>
  <si>
    <t xml:space="preserve"> 145/16</t>
  </si>
  <si>
    <t xml:space="preserve"> 134/18</t>
  </si>
  <si>
    <t xml:space="preserve"> 124/16</t>
  </si>
  <si>
    <t xml:space="preserve"> 137/13</t>
  </si>
  <si>
    <t xml:space="preserve"> 136/6</t>
  </si>
  <si>
    <t xml:space="preserve"> 140/8</t>
  </si>
  <si>
    <t xml:space="preserve"> 142/15</t>
  </si>
  <si>
    <t xml:space="preserve"> 138/14</t>
  </si>
  <si>
    <t xml:space="preserve"> 141/9</t>
  </si>
  <si>
    <t xml:space="preserve"> 139/7</t>
  </si>
  <si>
    <t xml:space="preserve"> 144/10</t>
  </si>
  <si>
    <t xml:space="preserve"> 146/11</t>
  </si>
  <si>
    <t xml:space="preserve"> 143/11</t>
  </si>
  <si>
    <t xml:space="preserve"> 127/10</t>
  </si>
  <si>
    <t xml:space="preserve"> 147/28</t>
  </si>
  <si>
    <t xml:space="preserve">  98/6</t>
  </si>
  <si>
    <t xml:space="preserve"> 137/17</t>
  </si>
  <si>
    <t xml:space="preserve"> 3.14,7</t>
  </si>
  <si>
    <t xml:space="preserve"> 5.31,3</t>
  </si>
  <si>
    <t xml:space="preserve"> 3.30,8</t>
  </si>
  <si>
    <t xml:space="preserve"> 135/5</t>
  </si>
  <si>
    <t xml:space="preserve"> 4.16,5</t>
  </si>
  <si>
    <t xml:space="preserve"> 4.18,9</t>
  </si>
  <si>
    <t xml:space="preserve"> 4.19,0</t>
  </si>
  <si>
    <t xml:space="preserve"> 4.27,4</t>
  </si>
  <si>
    <t xml:space="preserve"> 4.44,8</t>
  </si>
  <si>
    <t xml:space="preserve">  99/5</t>
  </si>
  <si>
    <t xml:space="preserve"> 4.45,5</t>
  </si>
  <si>
    <t xml:space="preserve"> 128/12</t>
  </si>
  <si>
    <t xml:space="preserve"> 130/27</t>
  </si>
  <si>
    <t xml:space="preserve"> 113/23</t>
  </si>
  <si>
    <t xml:space="preserve"> 121/15</t>
  </si>
  <si>
    <t xml:space="preserve"> 120/14</t>
  </si>
  <si>
    <t xml:space="preserve"> 123/26</t>
  </si>
  <si>
    <t xml:space="preserve"> 117/1</t>
  </si>
  <si>
    <t xml:space="preserve"> 118/2</t>
  </si>
  <si>
    <t xml:space="preserve"> 125/16</t>
  </si>
  <si>
    <t xml:space="preserve"> 132/13</t>
  </si>
  <si>
    <t xml:space="preserve"> 136/14</t>
  </si>
  <si>
    <t xml:space="preserve"> 133/9</t>
  </si>
  <si>
    <t xml:space="preserve"> 134/10</t>
  </si>
  <si>
    <t xml:space="preserve"> 127/11</t>
  </si>
  <si>
    <t xml:space="preserve"> 137/15</t>
  </si>
  <si>
    <t>OFF</t>
  </si>
  <si>
    <t>ENGINE</t>
  </si>
  <si>
    <t xml:space="preserve"> 2.20</t>
  </si>
  <si>
    <t>SS1</t>
  </si>
  <si>
    <t>Masa</t>
  </si>
  <si>
    <t xml:space="preserve"> 118.89 km/h</t>
  </si>
  <si>
    <t xml:space="preserve"> 117.39 km/h</t>
  </si>
  <si>
    <t xml:space="preserve"> 117.19 km/h</t>
  </si>
  <si>
    <t xml:space="preserve"> 113.30 km/h</t>
  </si>
  <si>
    <t xml:space="preserve"> 106.05 km/h</t>
  </si>
  <si>
    <t xml:space="preserve"> 107.78 km/h</t>
  </si>
  <si>
    <t xml:space="preserve"> 106.38 km/h</t>
  </si>
  <si>
    <t xml:space="preserve"> 110.52 km/h</t>
  </si>
  <si>
    <t xml:space="preserve"> 108.13 km/h</t>
  </si>
  <si>
    <t xml:space="preserve"> 102.82 km/h</t>
  </si>
  <si>
    <t xml:space="preserve">  88.47 km/h</t>
  </si>
  <si>
    <t xml:space="preserve"> 7.50 km</t>
  </si>
  <si>
    <t xml:space="preserve">  1 Gross/Mōlder</t>
  </si>
  <si>
    <t xml:space="preserve">  8 Aus/Koskinen</t>
  </si>
  <si>
    <t xml:space="preserve">  2 Kruuda/Sikk</t>
  </si>
  <si>
    <t xml:space="preserve"> 20 Notkus/Alekna</t>
  </si>
  <si>
    <t xml:space="preserve"> 51 Sultanjants/Oja</t>
  </si>
  <si>
    <t xml:space="preserve"> 35 Siniorg/Arnek</t>
  </si>
  <si>
    <t xml:space="preserve"> 50 Kelement/Kasesalu</t>
  </si>
  <si>
    <t xml:space="preserve"> 26 Laipaik/Suvemaa</t>
  </si>
  <si>
    <t xml:space="preserve"> 72 Rodendau/Rahu</t>
  </si>
  <si>
    <t xml:space="preserve"> 96 Rönnemaa/Rönnemaa</t>
  </si>
  <si>
    <t>145 Müil/Vanamölder</t>
  </si>
  <si>
    <t>Lööne</t>
  </si>
  <si>
    <t xml:space="preserve"> 125.87 km/h</t>
  </si>
  <si>
    <t xml:space="preserve"> 126.32 km/h</t>
  </si>
  <si>
    <t xml:space="preserve"> 124.44 km/h</t>
  </si>
  <si>
    <t xml:space="preserve"> 119.10 km/h</t>
  </si>
  <si>
    <t xml:space="preserve"> 109.21 km/h</t>
  </si>
  <si>
    <t xml:space="preserve"> 114.13 km/h</t>
  </si>
  <si>
    <t xml:space="preserve"> 113.98 km/h</t>
  </si>
  <si>
    <t xml:space="preserve"> 117.03 km/h</t>
  </si>
  <si>
    <t xml:space="preserve"> 111.94 km/h</t>
  </si>
  <si>
    <t xml:space="preserve"> 108.54 km/h</t>
  </si>
  <si>
    <t xml:space="preserve">  89.63 km/h</t>
  </si>
  <si>
    <t xml:space="preserve"> 4.86 km</t>
  </si>
  <si>
    <t xml:space="preserve">  5 Tänak/Järveoja</t>
  </si>
  <si>
    <t xml:space="preserve"> 34 Rohtmets/Rohtmets</t>
  </si>
  <si>
    <t xml:space="preserve"> 27 Ahu/Ahu</t>
  </si>
  <si>
    <t xml:space="preserve"> 41 Soe/Pihlas</t>
  </si>
  <si>
    <t>106 Kankkunen/Lönegren</t>
  </si>
  <si>
    <t>150 Kōrge/Otsing</t>
  </si>
  <si>
    <t>SS3</t>
  </si>
  <si>
    <t>Piila</t>
  </si>
  <si>
    <t xml:space="preserve">  96.00 km/h</t>
  </si>
  <si>
    <t xml:space="preserve">  94.11 km/h</t>
  </si>
  <si>
    <t xml:space="preserve">  95.16 km/h</t>
  </si>
  <si>
    <t xml:space="preserve">  90.05 km/h</t>
  </si>
  <si>
    <t xml:space="preserve">  84.10 km/h</t>
  </si>
  <si>
    <t xml:space="preserve">  85.90 km/h</t>
  </si>
  <si>
    <t xml:space="preserve">  86.43 km/h</t>
  </si>
  <si>
    <t xml:space="preserve">  85.56 km/h</t>
  </si>
  <si>
    <t xml:space="preserve">  83.96 km/h</t>
  </si>
  <si>
    <t xml:space="preserve">  81.89 km/h</t>
  </si>
  <si>
    <t xml:space="preserve">  74.21 km/h</t>
  </si>
  <si>
    <t xml:space="preserve"> 4.24 km</t>
  </si>
  <si>
    <t xml:space="preserve"> 86 Forsström/Jämsen</t>
  </si>
  <si>
    <t>144 Niinemets/</t>
  </si>
  <si>
    <t xml:space="preserve"> 8.01,8</t>
  </si>
  <si>
    <t xml:space="preserve"> 143/26</t>
  </si>
  <si>
    <t>134/16</t>
  </si>
  <si>
    <t xml:space="preserve"> 7.42,2</t>
  </si>
  <si>
    <t>135/26</t>
  </si>
  <si>
    <t xml:space="preserve"> 7.26,9</t>
  </si>
  <si>
    <t xml:space="preserve"> 7.49,5</t>
  </si>
  <si>
    <t xml:space="preserve"> 137/16</t>
  </si>
  <si>
    <t xml:space="preserve"> 138/16</t>
  </si>
  <si>
    <t>138/17</t>
  </si>
  <si>
    <t xml:space="preserve"> 7.29,5</t>
  </si>
  <si>
    <t xml:space="preserve"> 7.58,4</t>
  </si>
  <si>
    <t xml:space="preserve"> 140/17</t>
  </si>
  <si>
    <t xml:space="preserve"> 141/18</t>
  </si>
  <si>
    <t>141/27</t>
  </si>
  <si>
    <t xml:space="preserve"> 7.36,3</t>
  </si>
  <si>
    <t xml:space="preserve"> 142/27</t>
  </si>
  <si>
    <t xml:space="preserve"> 143/15</t>
  </si>
  <si>
    <t xml:space="preserve"> 9.04,3</t>
  </si>
  <si>
    <t xml:space="preserve"> 148/19</t>
  </si>
  <si>
    <t xml:space="preserve"> 2.52,6</t>
  </si>
  <si>
    <t>10.37,2</t>
  </si>
  <si>
    <t xml:space="preserve">  81/12</t>
  </si>
  <si>
    <t xml:space="preserve">  91/11</t>
  </si>
  <si>
    <t xml:space="preserve">  92/9</t>
  </si>
  <si>
    <t xml:space="preserve">  90/16</t>
  </si>
  <si>
    <t xml:space="preserve">  97/18</t>
  </si>
  <si>
    <t xml:space="preserve"> 108/13</t>
  </si>
  <si>
    <t xml:space="preserve"> 103/8</t>
  </si>
  <si>
    <t xml:space="preserve"> 101/20</t>
  </si>
  <si>
    <t xml:space="preserve">  99/12</t>
  </si>
  <si>
    <t xml:space="preserve"> 3.05,6</t>
  </si>
  <si>
    <t xml:space="preserve"> 102/21</t>
  </si>
  <si>
    <t xml:space="preserve"> 100/19</t>
  </si>
  <si>
    <t xml:space="preserve"> 107/10</t>
  </si>
  <si>
    <t xml:space="preserve"> 110/11</t>
  </si>
  <si>
    <t xml:space="preserve"> 109/5</t>
  </si>
  <si>
    <t xml:space="preserve"> 104/8</t>
  </si>
  <si>
    <t xml:space="preserve"> 105/9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</si>
  <si>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</si>
  <si>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</si>
  <si>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</si>
  <si>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</si>
  <si>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</si>
  <si>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</si>
  <si>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</si>
  <si>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>11</t>
  </si>
  <si>
    <t xml:space="preserve"> 7:37</t>
  </si>
  <si>
    <t>18</t>
  </si>
  <si>
    <t xml:space="preserve"> 7:38</t>
  </si>
  <si>
    <t xml:space="preserve"> 7:39</t>
  </si>
  <si>
    <t>12</t>
  </si>
  <si>
    <t xml:space="preserve"> 7:40</t>
  </si>
  <si>
    <t>21</t>
  </si>
  <si>
    <t xml:space="preserve"> 7:41</t>
  </si>
  <si>
    <t>20</t>
  </si>
  <si>
    <t xml:space="preserve"> 7:42</t>
  </si>
  <si>
    <t xml:space="preserve"> 7:43</t>
  </si>
  <si>
    <t>14</t>
  </si>
  <si>
    <t xml:space="preserve"> 7:44</t>
  </si>
  <si>
    <t>24</t>
  </si>
  <si>
    <t xml:space="preserve"> 7:45</t>
  </si>
  <si>
    <t>15</t>
  </si>
  <si>
    <t xml:space="preserve"> 7:46</t>
  </si>
  <si>
    <t>16</t>
  </si>
  <si>
    <t xml:space="preserve"> 7:47</t>
  </si>
  <si>
    <t>32</t>
  </si>
  <si>
    <t xml:space="preserve"> 7:48</t>
  </si>
  <si>
    <t>23</t>
  </si>
  <si>
    <t xml:space="preserve"> 7:49</t>
  </si>
  <si>
    <t>31</t>
  </si>
  <si>
    <t xml:space="preserve"> 7:50</t>
  </si>
  <si>
    <t>25</t>
  </si>
  <si>
    <t xml:space="preserve"> 7:51</t>
  </si>
  <si>
    <t>19</t>
  </si>
  <si>
    <t xml:space="preserve"> 7:52</t>
  </si>
  <si>
    <t>17</t>
  </si>
  <si>
    <t xml:space="preserve"> 7:53</t>
  </si>
  <si>
    <t>27</t>
  </si>
  <si>
    <t xml:space="preserve"> 7:54</t>
  </si>
  <si>
    <t>26</t>
  </si>
  <si>
    <t xml:space="preserve"> 7:55</t>
  </si>
  <si>
    <t>40</t>
  </si>
  <si>
    <t xml:space="preserve"> 7:56</t>
  </si>
  <si>
    <t>37</t>
  </si>
  <si>
    <t xml:space="preserve"> 7:57</t>
  </si>
  <si>
    <t>35</t>
  </si>
  <si>
    <t xml:space="preserve"> 7:58</t>
  </si>
  <si>
    <t>22</t>
  </si>
  <si>
    <t xml:space="preserve"> 7:59</t>
  </si>
  <si>
    <t>29</t>
  </si>
  <si>
    <t xml:space="preserve"> 8:00</t>
  </si>
  <si>
    <t>34</t>
  </si>
  <si>
    <t xml:space="preserve"> 8:01</t>
  </si>
  <si>
    <t>50</t>
  </si>
  <si>
    <t xml:space="preserve"> 8:02</t>
  </si>
  <si>
    <t>33</t>
  </si>
  <si>
    <t xml:space="preserve"> 8:03</t>
  </si>
  <si>
    <t>41</t>
  </si>
  <si>
    <t xml:space="preserve"> 8:04</t>
  </si>
  <si>
    <t>56</t>
  </si>
  <si>
    <t xml:space="preserve"> 8:05</t>
  </si>
  <si>
    <t>28</t>
  </si>
  <si>
    <t xml:space="preserve"> 8:06</t>
  </si>
  <si>
    <t>72</t>
  </si>
  <si>
    <t xml:space="preserve"> 8:07</t>
  </si>
  <si>
    <t>51</t>
  </si>
  <si>
    <t xml:space="preserve"> 8:08</t>
  </si>
  <si>
    <t>55</t>
  </si>
  <si>
    <t xml:space="preserve"> 8:09</t>
  </si>
  <si>
    <t>43</t>
  </si>
  <si>
    <t xml:space="preserve"> 8:10</t>
  </si>
  <si>
    <t>80</t>
  </si>
  <si>
    <t xml:space="preserve"> 8:11</t>
  </si>
  <si>
    <t>78</t>
  </si>
  <si>
    <t xml:space="preserve"> 8:12</t>
  </si>
  <si>
    <t>39</t>
  </si>
  <si>
    <t xml:space="preserve"> 8:13</t>
  </si>
  <si>
    <t>42</t>
  </si>
  <si>
    <t xml:space="preserve"> 8:14</t>
  </si>
  <si>
    <t>64</t>
  </si>
  <si>
    <t xml:space="preserve"> 8:15</t>
  </si>
  <si>
    <t>47</t>
  </si>
  <si>
    <t xml:space="preserve"> 8:16</t>
  </si>
  <si>
    <t>67</t>
  </si>
  <si>
    <t xml:space="preserve"> 8:17</t>
  </si>
  <si>
    <t>100</t>
  </si>
  <si>
    <t xml:space="preserve"> 8:18</t>
  </si>
  <si>
    <t>65</t>
  </si>
  <si>
    <t xml:space="preserve"> 8:19</t>
  </si>
  <si>
    <t>49</t>
  </si>
  <si>
    <t xml:space="preserve"> 8:20</t>
  </si>
  <si>
    <t>53</t>
  </si>
  <si>
    <t xml:space="preserve"> 8:21</t>
  </si>
  <si>
    <t>44</t>
  </si>
  <si>
    <t xml:space="preserve"> 8:22</t>
  </si>
  <si>
    <t>73</t>
  </si>
  <si>
    <t xml:space="preserve"> 8:23</t>
  </si>
  <si>
    <t>86</t>
  </si>
  <si>
    <t xml:space="preserve"> 8:24</t>
  </si>
  <si>
    <t>54</t>
  </si>
  <si>
    <t xml:space="preserve"> 8:25</t>
  </si>
  <si>
    <t>60</t>
  </si>
  <si>
    <t xml:space="preserve"> 8:26</t>
  </si>
  <si>
    <t>109</t>
  </si>
  <si>
    <t xml:space="preserve"> 8:27</t>
  </si>
  <si>
    <t>63</t>
  </si>
  <si>
    <t xml:space="preserve"> 8:28</t>
  </si>
  <si>
    <t>83</t>
  </si>
  <si>
    <t xml:space="preserve"> 8:29</t>
  </si>
  <si>
    <t>96</t>
  </si>
  <si>
    <t xml:space="preserve"> 8:30</t>
  </si>
  <si>
    <t>89</t>
  </si>
  <si>
    <t xml:space="preserve"> 8:31</t>
  </si>
  <si>
    <t>91</t>
  </si>
  <si>
    <t xml:space="preserve"> 8:32</t>
  </si>
  <si>
    <t>103</t>
  </si>
  <si>
    <t xml:space="preserve"> 8:33</t>
  </si>
  <si>
    <t>106</t>
  </si>
  <si>
    <t xml:space="preserve"> 8:34</t>
  </si>
  <si>
    <t>52</t>
  </si>
  <si>
    <t xml:space="preserve"> 8:35</t>
  </si>
  <si>
    <t>61</t>
  </si>
  <si>
    <t xml:space="preserve"> 8:36</t>
  </si>
  <si>
    <t>115</t>
  </si>
  <si>
    <t xml:space="preserve"> 8:37</t>
  </si>
  <si>
    <t>105</t>
  </si>
  <si>
    <t xml:space="preserve"> 8:38</t>
  </si>
  <si>
    <t>58</t>
  </si>
  <si>
    <t xml:space="preserve"> 8:39</t>
  </si>
  <si>
    <t>74</t>
  </si>
  <si>
    <t xml:space="preserve"> 8:40</t>
  </si>
  <si>
    <t>131</t>
  </si>
  <si>
    <t xml:space="preserve"> 8:41</t>
  </si>
  <si>
    <t>87</t>
  </si>
  <si>
    <t xml:space="preserve"> 8:42</t>
  </si>
  <si>
    <t>95</t>
  </si>
  <si>
    <t xml:space="preserve"> 8:43</t>
  </si>
  <si>
    <t>84</t>
  </si>
  <si>
    <t xml:space="preserve"> 8:44</t>
  </si>
  <si>
    <t>88</t>
  </si>
  <si>
    <t xml:space="preserve"> 8:45</t>
  </si>
  <si>
    <t>94</t>
  </si>
  <si>
    <t xml:space="preserve"> 8:46</t>
  </si>
  <si>
    <t>93</t>
  </si>
  <si>
    <t xml:space="preserve"> 8:47</t>
  </si>
  <si>
    <t>79</t>
  </si>
  <si>
    <t xml:space="preserve"> 8:48</t>
  </si>
  <si>
    <t>104</t>
  </si>
  <si>
    <t xml:space="preserve"> 8:49</t>
  </si>
  <si>
    <t>90</t>
  </si>
  <si>
    <t xml:space="preserve"> 8:50</t>
  </si>
  <si>
    <t>46</t>
  </si>
  <si>
    <t xml:space="preserve"> 8:51</t>
  </si>
  <si>
    <t>113</t>
  </si>
  <si>
    <t xml:space="preserve"> 8:52</t>
  </si>
  <si>
    <t>132</t>
  </si>
  <si>
    <t xml:space="preserve"> 8:53</t>
  </si>
  <si>
    <t>108</t>
  </si>
  <si>
    <t xml:space="preserve"> 8:54</t>
  </si>
  <si>
    <t>117</t>
  </si>
  <si>
    <t xml:space="preserve"> 8:55</t>
  </si>
  <si>
    <t>138</t>
  </si>
  <si>
    <t xml:space="preserve"> 8:56</t>
  </si>
  <si>
    <t>101</t>
  </si>
  <si>
    <t xml:space="preserve"> 8:57</t>
  </si>
  <si>
    <t>130</t>
  </si>
  <si>
    <t xml:space="preserve"> 8:58</t>
  </si>
  <si>
    <t>116</t>
  </si>
  <si>
    <t xml:space="preserve"> 8:59</t>
  </si>
  <si>
    <t>92</t>
  </si>
  <si>
    <t xml:space="preserve"> 9:00</t>
  </si>
  <si>
    <t>129</t>
  </si>
  <si>
    <t xml:space="preserve"> 9:01</t>
  </si>
  <si>
    <t xml:space="preserve"> 9:02</t>
  </si>
  <si>
    <t>114</t>
  </si>
  <si>
    <t xml:space="preserve"> 9:03</t>
  </si>
  <si>
    <t>118</t>
  </si>
  <si>
    <t xml:space="preserve"> 9:04</t>
  </si>
  <si>
    <t>120</t>
  </si>
  <si>
    <t xml:space="preserve"> 9:05</t>
  </si>
  <si>
    <t>137</t>
  </si>
  <si>
    <t xml:space="preserve"> 9:06</t>
  </si>
  <si>
    <t>107</t>
  </si>
  <si>
    <t xml:space="preserve"> 9:07</t>
  </si>
  <si>
    <t>45</t>
  </si>
  <si>
    <t xml:space="preserve"> 9:08</t>
  </si>
  <si>
    <t>133</t>
  </si>
  <si>
    <t xml:space="preserve"> 9:09</t>
  </si>
  <si>
    <t>76</t>
  </si>
  <si>
    <t xml:space="preserve"> 9:10</t>
  </si>
  <si>
    <t>66</t>
  </si>
  <si>
    <t xml:space="preserve"> 9:11</t>
  </si>
  <si>
    <t>135</t>
  </si>
  <si>
    <t xml:space="preserve"> 9:12</t>
  </si>
  <si>
    <t>122</t>
  </si>
  <si>
    <t xml:space="preserve"> 9:13</t>
  </si>
  <si>
    <t>128</t>
  </si>
  <si>
    <t xml:space="preserve"> 9:14</t>
  </si>
  <si>
    <t>126</t>
  </si>
  <si>
    <t xml:space="preserve"> 9:15</t>
  </si>
  <si>
    <t>119</t>
  </si>
  <si>
    <t xml:space="preserve"> 9:16</t>
  </si>
  <si>
    <t>123</t>
  </si>
  <si>
    <t xml:space="preserve"> 9:17</t>
  </si>
  <si>
    <t>125</t>
  </si>
  <si>
    <t xml:space="preserve"> 9:18</t>
  </si>
  <si>
    <t>110</t>
  </si>
  <si>
    <t xml:space="preserve"> 9:19</t>
  </si>
  <si>
    <t>112</t>
  </si>
  <si>
    <t xml:space="preserve"> 9:20</t>
  </si>
  <si>
    <t>155</t>
  </si>
  <si>
    <t xml:space="preserve"> 9:21</t>
  </si>
  <si>
    <t>99</t>
  </si>
  <si>
    <t xml:space="preserve"> 9:22</t>
  </si>
  <si>
    <t>145</t>
  </si>
  <si>
    <t xml:space="preserve"> 9:23</t>
  </si>
  <si>
    <t>124</t>
  </si>
  <si>
    <t xml:space="preserve"> 9:24</t>
  </si>
  <si>
    <t>140</t>
  </si>
  <si>
    <t xml:space="preserve"> 9:25</t>
  </si>
  <si>
    <t>144</t>
  </si>
  <si>
    <t xml:space="preserve"> 9:26</t>
  </si>
  <si>
    <t>150</t>
  </si>
  <si>
    <t xml:space="preserve"> 9:27</t>
  </si>
  <si>
    <t>48</t>
  </si>
  <si>
    <t xml:space="preserve"> 9:28</t>
  </si>
  <si>
    <t>147</t>
  </si>
  <si>
    <t xml:space="preserve"> 9:29</t>
  </si>
  <si>
    <t>127</t>
  </si>
  <si>
    <t xml:space="preserve"> 9:30</t>
  </si>
  <si>
    <t>121</t>
  </si>
  <si>
    <t xml:space="preserve"> 9:31</t>
  </si>
  <si>
    <t>156</t>
  </si>
  <si>
    <t xml:space="preserve"> 9:32</t>
  </si>
  <si>
    <t>148</t>
  </si>
  <si>
    <t xml:space="preserve"> 9:33</t>
  </si>
  <si>
    <t>149</t>
  </si>
  <si>
    <t xml:space="preserve"> 9:34</t>
  </si>
  <si>
    <t>141</t>
  </si>
  <si>
    <t xml:space="preserve"> 9:35</t>
  </si>
  <si>
    <t>142</t>
  </si>
  <si>
    <t xml:space="preserve"> 9:36</t>
  </si>
  <si>
    <t>151</t>
  </si>
  <si>
    <t xml:space="preserve"> 9:37</t>
  </si>
  <si>
    <t>154</t>
  </si>
  <si>
    <t xml:space="preserve"> 9:38</t>
  </si>
  <si>
    <t>152</t>
  </si>
  <si>
    <t xml:space="preserve"> 9:39</t>
  </si>
  <si>
    <t>153</t>
  </si>
  <si>
    <t xml:space="preserve"> 9:40</t>
  </si>
  <si>
    <t>98</t>
  </si>
  <si>
    <t xml:space="preserve"> 9:41</t>
  </si>
  <si>
    <t>62</t>
  </si>
  <si>
    <t xml:space="preserve"> 9:42</t>
  </si>
  <si>
    <t>57</t>
  </si>
  <si>
    <t>134</t>
  </si>
  <si>
    <t>85</t>
  </si>
  <si>
    <t xml:space="preserve"> 9:45</t>
  </si>
  <si>
    <t>38</t>
  </si>
  <si>
    <t xml:space="preserve"> 9:46</t>
  </si>
  <si>
    <t>77</t>
  </si>
  <si>
    <t xml:space="preserve"> 9:47</t>
  </si>
  <si>
    <t>36</t>
  </si>
  <si>
    <t xml:space="preserve"> 9:48</t>
  </si>
  <si>
    <t>69</t>
  </si>
  <si>
    <t xml:space="preserve"> 9:49</t>
  </si>
  <si>
    <t>136</t>
  </si>
  <si>
    <t xml:space="preserve"> 9:50</t>
  </si>
  <si>
    <t xml:space="preserve"> 9:51</t>
  </si>
  <si>
    <t xml:space="preserve"> 9:52</t>
  </si>
  <si>
    <t>70</t>
  </si>
  <si>
    <t xml:space="preserve"> 9:53</t>
  </si>
  <si>
    <t>102</t>
  </si>
  <si>
    <t xml:space="preserve"> 9:54</t>
  </si>
  <si>
    <t xml:space="preserve"> 1.45,5</t>
  </si>
  <si>
    <t>10.30,6</t>
  </si>
  <si>
    <t xml:space="preserve"> 1.45,8</t>
  </si>
  <si>
    <t>+ 0.06,6</t>
  </si>
  <si>
    <t xml:space="preserve"> 1.48,9</t>
  </si>
  <si>
    <t>10.40,0</t>
  </si>
  <si>
    <t>+ 0.09,4</t>
  </si>
  <si>
    <t xml:space="preserve"> 1.47,8</t>
  </si>
  <si>
    <t>10.46,1</t>
  </si>
  <si>
    <t>+ 0.15,5</t>
  </si>
  <si>
    <t xml:space="preserve"> 1.51,7</t>
  </si>
  <si>
    <t>10.46,8</t>
  </si>
  <si>
    <t xml:space="preserve">  10/5</t>
  </si>
  <si>
    <t>+ 0.16,2</t>
  </si>
  <si>
    <t xml:space="preserve"> 1.46,3</t>
  </si>
  <si>
    <t>10.47,7</t>
  </si>
  <si>
    <t>+ 0.17,1</t>
  </si>
  <si>
    <t xml:space="preserve"> 1.51,9</t>
  </si>
  <si>
    <t>10.48,0</t>
  </si>
  <si>
    <t xml:space="preserve">  11/6</t>
  </si>
  <si>
    <t>+ 0.17,4</t>
  </si>
  <si>
    <t xml:space="preserve"> 1.52,2</t>
  </si>
  <si>
    <t xml:space="preserve">  12/7</t>
  </si>
  <si>
    <t>+ 0.24,3</t>
  </si>
  <si>
    <t xml:space="preserve"> 1.47,0</t>
  </si>
  <si>
    <t>10.57,0</t>
  </si>
  <si>
    <t xml:space="preserve">   4/2</t>
  </si>
  <si>
    <t>+ 0.26,4</t>
  </si>
  <si>
    <t xml:space="preserve"> 1.51,2</t>
  </si>
  <si>
    <t>11.02,0</t>
  </si>
  <si>
    <t xml:space="preserve">   9/4</t>
  </si>
  <si>
    <t>+ 0.31,4</t>
  </si>
  <si>
    <t xml:space="preserve"> 1.52,7</t>
  </si>
  <si>
    <t>11.08,7</t>
  </si>
  <si>
    <t>+ 0.38,1</t>
  </si>
  <si>
    <t xml:space="preserve"> 1.53,1</t>
  </si>
  <si>
    <t>11.10,8</t>
  </si>
  <si>
    <t>+ 0.40,2</t>
  </si>
  <si>
    <t xml:space="preserve"> 1.57,2</t>
  </si>
  <si>
    <t>11.11,9</t>
  </si>
  <si>
    <t>+ 0.41,3</t>
  </si>
  <si>
    <t xml:space="preserve"> 1.54,4</t>
  </si>
  <si>
    <t>11.12,5</t>
  </si>
  <si>
    <t>+ 0.41,9</t>
  </si>
  <si>
    <t xml:space="preserve"> 15/5</t>
  </si>
  <si>
    <t xml:space="preserve"> 2.08,7</t>
  </si>
  <si>
    <t xml:space="preserve"> 1.51,1</t>
  </si>
  <si>
    <t xml:space="preserve">   8/3</t>
  </si>
  <si>
    <t>+ 0.51,1</t>
  </si>
  <si>
    <t xml:space="preserve"> 1.55,5</t>
  </si>
  <si>
    <t>11.22,6</t>
  </si>
  <si>
    <t>+ 0.52,0</t>
  </si>
  <si>
    <t xml:space="preserve"> 1.53,5</t>
  </si>
  <si>
    <t>11.25,2</t>
  </si>
  <si>
    <t>+ 0.54,6</t>
  </si>
  <si>
    <t xml:space="preserve"> 19/2</t>
  </si>
  <si>
    <t xml:space="preserve"> 1.58,1</t>
  </si>
  <si>
    <t xml:space="preserve"> 1.57,1</t>
  </si>
  <si>
    <t>11.28,1</t>
  </si>
  <si>
    <t>+ 0.57,5</t>
  </si>
  <si>
    <t xml:space="preserve"> 1.55,6</t>
  </si>
  <si>
    <t>11.30,7</t>
  </si>
  <si>
    <t>+ 1.00,1</t>
  </si>
  <si>
    <t xml:space="preserve"> 1.53,8</t>
  </si>
  <si>
    <t>11.35,3</t>
  </si>
  <si>
    <t>+ 1.04,7</t>
  </si>
  <si>
    <t xml:space="preserve"> 1.56,4</t>
  </si>
  <si>
    <t>11.35,6</t>
  </si>
  <si>
    <t>11.36,0</t>
  </si>
  <si>
    <t>+ 1.05,4</t>
  </si>
  <si>
    <t xml:space="preserve"> 2.02,3</t>
  </si>
  <si>
    <t>11.42,3</t>
  </si>
  <si>
    <t>+ 1.11,7</t>
  </si>
  <si>
    <t xml:space="preserve"> 1.59,3</t>
  </si>
  <si>
    <t>11.42,7</t>
  </si>
  <si>
    <t>+ 1.12,1</t>
  </si>
  <si>
    <t xml:space="preserve"> 2.01,1</t>
  </si>
  <si>
    <t>11.43,3</t>
  </si>
  <si>
    <t>+ 1.12,7</t>
  </si>
  <si>
    <t xml:space="preserve"> 1.58,0</t>
  </si>
  <si>
    <t>11.44,4</t>
  </si>
  <si>
    <t>+ 1.13,8</t>
  </si>
  <si>
    <t xml:space="preserve"> 1.54,9</t>
  </si>
  <si>
    <t>11.45,0</t>
  </si>
  <si>
    <t xml:space="preserve">  18/1</t>
  </si>
  <si>
    <t>+ 1.14,4</t>
  </si>
  <si>
    <t xml:space="preserve"> 1.55,8</t>
  </si>
  <si>
    <t>11.45,5</t>
  </si>
  <si>
    <t>+ 1.14,9</t>
  </si>
  <si>
    <t>11.50,7</t>
  </si>
  <si>
    <t>+ 1.20,1</t>
  </si>
  <si>
    <t xml:space="preserve"> 1.59,9</t>
  </si>
  <si>
    <t>11.51,5</t>
  </si>
  <si>
    <t>+ 1.20,9</t>
  </si>
  <si>
    <t xml:space="preserve"> 2.01,0</t>
  </si>
  <si>
    <t>11.53,4</t>
  </si>
  <si>
    <t>+ 1.22,8</t>
  </si>
  <si>
    <t>11.54,1</t>
  </si>
  <si>
    <t>+ 1.23,5</t>
  </si>
  <si>
    <t xml:space="preserve"> 2.02,2</t>
  </si>
  <si>
    <t>11.58,8</t>
  </si>
  <si>
    <t>+ 1.28,2</t>
  </si>
  <si>
    <t xml:space="preserve"> 40/13</t>
  </si>
  <si>
    <t xml:space="preserve"> 2.00,2</t>
  </si>
  <si>
    <t>+ 1.29,5</t>
  </si>
  <si>
    <t xml:space="preserve"> 1.56,5</t>
  </si>
  <si>
    <t>12.00,3</t>
  </si>
  <si>
    <t>+ 1.29,7</t>
  </si>
  <si>
    <t xml:space="preserve"> 42/1</t>
  </si>
  <si>
    <t xml:space="preserve"> 2.04,3</t>
  </si>
  <si>
    <t>12.00,6</t>
  </si>
  <si>
    <t>+ 1.30,0</t>
  </si>
  <si>
    <t>12.06,2</t>
  </si>
  <si>
    <t xml:space="preserve">  21/1</t>
  </si>
  <si>
    <t>+ 1.35,6</t>
  </si>
  <si>
    <t xml:space="preserve"> 2.00,8</t>
  </si>
  <si>
    <t>12.08,6</t>
  </si>
  <si>
    <t>+ 1.38,0</t>
  </si>
  <si>
    <t xml:space="preserve"> 45/8</t>
  </si>
  <si>
    <t xml:space="preserve"> 1.59,0</t>
  </si>
  <si>
    <t xml:space="preserve"> 2.02,7</t>
  </si>
  <si>
    <t>12.08,8</t>
  </si>
  <si>
    <t>+ 1.38,2</t>
  </si>
  <si>
    <t xml:space="preserve"> 2.07,3</t>
  </si>
  <si>
    <t>12.09,6</t>
  </si>
  <si>
    <t>+ 1.39,0</t>
  </si>
  <si>
    <t xml:space="preserve"> 1.59,5</t>
  </si>
  <si>
    <t>+ 1.39,8</t>
  </si>
  <si>
    <t xml:space="preserve"> 49/5</t>
  </si>
  <si>
    <t xml:space="preserve"> 2.01,3</t>
  </si>
  <si>
    <t>12.11,1</t>
  </si>
  <si>
    <t>12.11,2</t>
  </si>
  <si>
    <t>+ 1.40,6</t>
  </si>
  <si>
    <t xml:space="preserve"> 2.01,5</t>
  </si>
  <si>
    <t>12.12,7</t>
  </si>
  <si>
    <t>+ 1.42,1</t>
  </si>
  <si>
    <t xml:space="preserve"> 52/4</t>
  </si>
  <si>
    <t xml:space="preserve"> 2.00,0</t>
  </si>
  <si>
    <t>12.13,2</t>
  </si>
  <si>
    <t>+ 1.42,6</t>
  </si>
  <si>
    <t xml:space="preserve"> 53/6</t>
  </si>
  <si>
    <t>12.13,7</t>
  </si>
  <si>
    <t>+ 1.43,1</t>
  </si>
  <si>
    <t xml:space="preserve"> 2.13,7</t>
  </si>
  <si>
    <t>12.18,1</t>
  </si>
  <si>
    <t>+ 1.47,5</t>
  </si>
  <si>
    <t xml:space="preserve"> 2.09,2</t>
  </si>
  <si>
    <t>12.19,9</t>
  </si>
  <si>
    <t>+ 1.49,3</t>
  </si>
  <si>
    <t xml:space="preserve"> 56/1</t>
  </si>
  <si>
    <t xml:space="preserve"> 2.03,5</t>
  </si>
  <si>
    <t>12.20,5</t>
  </si>
  <si>
    <t>+ 1.49,9</t>
  </si>
  <si>
    <t xml:space="preserve"> 57/4</t>
  </si>
  <si>
    <t>12.21,2</t>
  </si>
  <si>
    <t>+ 1.50,6</t>
  </si>
  <si>
    <t xml:space="preserve"> 2.06,9</t>
  </si>
  <si>
    <t>12.21,6</t>
  </si>
  <si>
    <t xml:space="preserve">  72/11</t>
  </si>
  <si>
    <t>+ 1.51,0</t>
  </si>
  <si>
    <t xml:space="preserve"> 59/9</t>
  </si>
  <si>
    <t xml:space="preserve"> 2.04,7</t>
  </si>
  <si>
    <t>12.22,5</t>
  </si>
  <si>
    <t>+ 1.51,9</t>
  </si>
  <si>
    <t xml:space="preserve"> 60/6</t>
  </si>
  <si>
    <t xml:space="preserve"> 2.04,9</t>
  </si>
  <si>
    <t>12.23,4</t>
  </si>
  <si>
    <t>+ 1.52,8</t>
  </si>
  <si>
    <t xml:space="preserve"> 2.07,2</t>
  </si>
  <si>
    <t>12.23,9</t>
  </si>
  <si>
    <t>+ 1.53,3</t>
  </si>
  <si>
    <t xml:space="preserve"> 62/2</t>
  </si>
  <si>
    <t xml:space="preserve"> 2.09,7</t>
  </si>
  <si>
    <t>12.30,7</t>
  </si>
  <si>
    <t>+ 2.00,1</t>
  </si>
  <si>
    <t xml:space="preserve"> 1.58,9</t>
  </si>
  <si>
    <t>12.31,3</t>
  </si>
  <si>
    <t>+ 2.00,7</t>
  </si>
  <si>
    <t xml:space="preserve"> 2.06,2</t>
  </si>
  <si>
    <t>12.31,8</t>
  </si>
  <si>
    <t>+ 2.01,2</t>
  </si>
  <si>
    <t xml:space="preserve"> 65/4</t>
  </si>
  <si>
    <t xml:space="preserve"> 2.00,9</t>
  </si>
  <si>
    <t>12.32,8</t>
  </si>
  <si>
    <t>+ 2.02,2</t>
  </si>
  <si>
    <t xml:space="preserve"> 66/7</t>
  </si>
  <si>
    <t xml:space="preserve"> 2.24,7</t>
  </si>
  <si>
    <t>12.33,9</t>
  </si>
  <si>
    <t>+ 2.03,3</t>
  </si>
  <si>
    <t xml:space="preserve"> 2.04,1</t>
  </si>
  <si>
    <t>12.34,1</t>
  </si>
  <si>
    <t>+ 2.03,5</t>
  </si>
  <si>
    <t xml:space="preserve"> 68/8</t>
  </si>
  <si>
    <t xml:space="preserve"> 2.00,6</t>
  </si>
  <si>
    <t>12.34,6</t>
  </si>
  <si>
    <t xml:space="preserve"> 69/3</t>
  </si>
  <si>
    <t xml:space="preserve"> 2.07,4</t>
  </si>
  <si>
    <t>12.35,2</t>
  </si>
  <si>
    <t>+ 2.04,6</t>
  </si>
  <si>
    <t xml:space="preserve"> 2.25,4</t>
  </si>
  <si>
    <t>12.36,4</t>
  </si>
  <si>
    <t>+ 2.05,8</t>
  </si>
  <si>
    <t xml:space="preserve"> 2.10,9</t>
  </si>
  <si>
    <t>12.38,5</t>
  </si>
  <si>
    <t>+ 2.07,9</t>
  </si>
  <si>
    <t xml:space="preserve"> 72/10</t>
  </si>
  <si>
    <t xml:space="preserve"> 2.10,3</t>
  </si>
  <si>
    <t>12.38,9</t>
  </si>
  <si>
    <t>+ 2.08,3</t>
  </si>
  <si>
    <t xml:space="preserve"> 2.05,2</t>
  </si>
  <si>
    <t>12.39,8</t>
  </si>
  <si>
    <t>+ 2.09,2</t>
  </si>
  <si>
    <t xml:space="preserve"> 74/6</t>
  </si>
  <si>
    <t>12.41,3</t>
  </si>
  <si>
    <t>+ 2.10,7</t>
  </si>
  <si>
    <t xml:space="preserve"> 2.05,5</t>
  </si>
  <si>
    <t>12.43,2</t>
  </si>
  <si>
    <t xml:space="preserve">  68/10</t>
  </si>
  <si>
    <t>12.43,6</t>
  </si>
  <si>
    <t>+ 2.13,0</t>
  </si>
  <si>
    <t>12.45,5</t>
  </si>
  <si>
    <t>+ 2.14,9</t>
  </si>
  <si>
    <t xml:space="preserve"> 78/11</t>
  </si>
  <si>
    <t xml:space="preserve"> 2.01,6</t>
  </si>
  <si>
    <t>12.50,7</t>
  </si>
  <si>
    <t>+ 2.20,1</t>
  </si>
  <si>
    <t xml:space="preserve"> 2.11,3</t>
  </si>
  <si>
    <t>12.52,9</t>
  </si>
  <si>
    <t>+ 2.22,3</t>
  </si>
  <si>
    <t>12.55,9</t>
  </si>
  <si>
    <t>+ 2.25,3</t>
  </si>
  <si>
    <t xml:space="preserve"> 2.07,1</t>
  </si>
  <si>
    <t>13.02,0</t>
  </si>
  <si>
    <t>+ 2.31,4</t>
  </si>
  <si>
    <t xml:space="preserve"> 2.08,6</t>
  </si>
  <si>
    <t>13.03,4</t>
  </si>
  <si>
    <t>+ 2.32,8</t>
  </si>
  <si>
    <t xml:space="preserve"> 83/12</t>
  </si>
  <si>
    <t>13.04,4</t>
  </si>
  <si>
    <t xml:space="preserve"> 84/11</t>
  </si>
  <si>
    <t xml:space="preserve"> 2.12,9</t>
  </si>
  <si>
    <t>13.07,6</t>
  </si>
  <si>
    <t>+ 2.37,0</t>
  </si>
  <si>
    <t xml:space="preserve"> 85/13</t>
  </si>
  <si>
    <t xml:space="preserve"> 2.08,2</t>
  </si>
  <si>
    <t>13.11,6</t>
  </si>
  <si>
    <t>+ 2.41,0</t>
  </si>
  <si>
    <t xml:space="preserve"> 86/14</t>
  </si>
  <si>
    <t xml:space="preserve"> 2.09,1</t>
  </si>
  <si>
    <t>13.14,6</t>
  </si>
  <si>
    <t>+ 2.44,0</t>
  </si>
  <si>
    <t xml:space="preserve"> 87/15</t>
  </si>
  <si>
    <t xml:space="preserve"> 2.09,4</t>
  </si>
  <si>
    <t>13.16,1</t>
  </si>
  <si>
    <t>+ 2.45,5</t>
  </si>
  <si>
    <t xml:space="preserve"> 88/7</t>
  </si>
  <si>
    <t>13.17,7</t>
  </si>
  <si>
    <t>+ 2.47,1</t>
  </si>
  <si>
    <t xml:space="preserve"> 89/6</t>
  </si>
  <si>
    <t xml:space="preserve"> 2.15,5</t>
  </si>
  <si>
    <t>13.18,1</t>
  </si>
  <si>
    <t>+ 2.47,5</t>
  </si>
  <si>
    <t xml:space="preserve"> 90/16</t>
  </si>
  <si>
    <t xml:space="preserve"> 2.06,8</t>
  </si>
  <si>
    <t>13.18,4</t>
  </si>
  <si>
    <t>+ 2.47,8</t>
  </si>
  <si>
    <t xml:space="preserve"> 2.11,0</t>
  </si>
  <si>
    <t>13.19,4</t>
  </si>
  <si>
    <t>+ 2.48,8</t>
  </si>
  <si>
    <t xml:space="preserve"> 92/9</t>
  </si>
  <si>
    <t>13.19,9</t>
  </si>
  <si>
    <t>+ 2.49,3</t>
  </si>
  <si>
    <t xml:space="preserve"> 93/17</t>
  </si>
  <si>
    <t xml:space="preserve"> 2.12,6</t>
  </si>
  <si>
    <t>13.21,6</t>
  </si>
  <si>
    <t>+ 2.51,0</t>
  </si>
  <si>
    <t xml:space="preserve"> 94/8</t>
  </si>
  <si>
    <t xml:space="preserve"> 2.07,7</t>
  </si>
  <si>
    <t xml:space="preserve"> 0.30</t>
  </si>
  <si>
    <t>13.25,4</t>
  </si>
  <si>
    <t>+ 2.54,8</t>
  </si>
  <si>
    <t xml:space="preserve"> 95/12</t>
  </si>
  <si>
    <t xml:space="preserve"> 2.17,2</t>
  </si>
  <si>
    <t>13.28,2</t>
  </si>
  <si>
    <t>+ 2.57,6</t>
  </si>
  <si>
    <t xml:space="preserve"> 96/18</t>
  </si>
  <si>
    <t xml:space="preserve"> 2.03,8</t>
  </si>
  <si>
    <t>13.30,7</t>
  </si>
  <si>
    <t>+ 3.00,1</t>
  </si>
  <si>
    <t xml:space="preserve"> 97/19</t>
  </si>
  <si>
    <t xml:space="preserve"> 2.17,8</t>
  </si>
  <si>
    <t>13.33,8</t>
  </si>
  <si>
    <t>+ 3.03,2</t>
  </si>
  <si>
    <t xml:space="preserve"> 2.15,0</t>
  </si>
  <si>
    <t>13.36,7</t>
  </si>
  <si>
    <t>+ 3.06,1</t>
  </si>
  <si>
    <t xml:space="preserve"> 99/20</t>
  </si>
  <si>
    <t xml:space="preserve"> 2.08,4</t>
  </si>
  <si>
    <t>13.37,1</t>
  </si>
  <si>
    <t>+ 3.06,5</t>
  </si>
  <si>
    <t xml:space="preserve"> 2.10,6</t>
  </si>
  <si>
    <t>13.38,3</t>
  </si>
  <si>
    <t>+ 3.07,7</t>
  </si>
  <si>
    <t xml:space="preserve"> 2.11,6</t>
  </si>
  <si>
    <t>13.38,5</t>
  </si>
  <si>
    <t>+ 3.07,9</t>
  </si>
  <si>
    <t>102/9</t>
  </si>
  <si>
    <t xml:space="preserve"> 2.12,2</t>
  </si>
  <si>
    <t>13.42,4</t>
  </si>
  <si>
    <t>+ 3.11,8</t>
  </si>
  <si>
    <t>103/10</t>
  </si>
  <si>
    <t xml:space="preserve"> 2.14,2</t>
  </si>
  <si>
    <t>13.42,7</t>
  </si>
  <si>
    <t>+ 3.12,1</t>
  </si>
  <si>
    <t>104/5</t>
  </si>
  <si>
    <t xml:space="preserve"> 2.13,2</t>
  </si>
  <si>
    <t>13.43,3</t>
  </si>
  <si>
    <t>+ 3.12,7</t>
  </si>
  <si>
    <t>105/13</t>
  </si>
  <si>
    <t>13.44,5</t>
  </si>
  <si>
    <t>+ 3.13,9</t>
  </si>
  <si>
    <t>106/21</t>
  </si>
  <si>
    <t xml:space="preserve"> 2.12,3</t>
  </si>
  <si>
    <t>13.47,3</t>
  </si>
  <si>
    <t>+ 3.16,7</t>
  </si>
  <si>
    <t>107/22</t>
  </si>
  <si>
    <t xml:space="preserve"> 2.14,8</t>
  </si>
  <si>
    <t>13.55,9</t>
  </si>
  <si>
    <t>108/14</t>
  </si>
  <si>
    <t>13.58,1</t>
  </si>
  <si>
    <t>+ 3.27,5</t>
  </si>
  <si>
    <t>109/23</t>
  </si>
  <si>
    <t>13.59,8</t>
  </si>
  <si>
    <t>+ 3.29,2</t>
  </si>
  <si>
    <t xml:space="preserve"> 2.21,6</t>
  </si>
  <si>
    <t>14.12,2</t>
  </si>
  <si>
    <t>+ 3.41,6</t>
  </si>
  <si>
    <t xml:space="preserve"> 2.20,0</t>
  </si>
  <si>
    <t>14.15,8</t>
  </si>
  <si>
    <t>+ 3.45,2</t>
  </si>
  <si>
    <t xml:space="preserve"> 2.17,0</t>
  </si>
  <si>
    <t>14.17,1</t>
  </si>
  <si>
    <t>+ 3.46,5</t>
  </si>
  <si>
    <t xml:space="preserve"> 2.18,0</t>
  </si>
  <si>
    <t>14.28,4</t>
  </si>
  <si>
    <t>+ 3.57,8</t>
  </si>
  <si>
    <t xml:space="preserve"> 2.23,6</t>
  </si>
  <si>
    <t>14.38,2</t>
  </si>
  <si>
    <t>+ 4.07,6</t>
  </si>
  <si>
    <t>15.07,1</t>
  </si>
  <si>
    <t>+ 4.36,5</t>
  </si>
  <si>
    <t xml:space="preserve"> 2.30,8</t>
  </si>
  <si>
    <t>117/15</t>
  </si>
  <si>
    <t xml:space="preserve"> 2.04,4</t>
  </si>
  <si>
    <t xml:space="preserve"> 0.40</t>
  </si>
  <si>
    <t>15.11,3</t>
  </si>
  <si>
    <t>+ 4.40,7</t>
  </si>
  <si>
    <t>118/4</t>
  </si>
  <si>
    <t>15.12,1</t>
  </si>
  <si>
    <t>+ 4.41,5</t>
  </si>
  <si>
    <t>119/5</t>
  </si>
  <si>
    <t xml:space="preserve"> 2.29,3</t>
  </si>
  <si>
    <t>15.15,0</t>
  </si>
  <si>
    <t>+ 4.44,4</t>
  </si>
  <si>
    <t>120/6</t>
  </si>
  <si>
    <t xml:space="preserve"> 2.46,2</t>
  </si>
  <si>
    <t>15.46,4</t>
  </si>
  <si>
    <t>+ 5.15,8</t>
  </si>
  <si>
    <t>15.49,6</t>
  </si>
  <si>
    <t>+ 5.19,0</t>
  </si>
  <si>
    <t>15.53,9</t>
  </si>
  <si>
    <t>+ 5.23,3</t>
  </si>
  <si>
    <t xml:space="preserve"> 2.29,2</t>
  </si>
  <si>
    <t>15.57,2</t>
  </si>
  <si>
    <t>+ 5.26,6</t>
  </si>
  <si>
    <t xml:space="preserve"> 2.35,0</t>
  </si>
  <si>
    <t>16.19,8</t>
  </si>
  <si>
    <t>+ 5.49,2</t>
  </si>
  <si>
    <t xml:space="preserve"> 3.02,2</t>
  </si>
  <si>
    <t>16.34,1</t>
  </si>
  <si>
    <t>+ 6.03,5</t>
  </si>
  <si>
    <t xml:space="preserve"> 2.45,7</t>
  </si>
  <si>
    <t>16.45,2</t>
  </si>
  <si>
    <t>+ 6.14,6</t>
  </si>
  <si>
    <t>127/10</t>
  </si>
  <si>
    <t xml:space="preserve"> 1.56,1</t>
  </si>
  <si>
    <t>16.57,6</t>
  </si>
  <si>
    <t>+ 6.27,0</t>
  </si>
  <si>
    <t>128/10</t>
  </si>
  <si>
    <t xml:space="preserve"> 2.43,7</t>
  </si>
  <si>
    <t>17.07,7</t>
  </si>
  <si>
    <t>+ 6.37,1</t>
  </si>
  <si>
    <t>17.32,5</t>
  </si>
  <si>
    <t>+ 7.01,9</t>
  </si>
  <si>
    <t xml:space="preserve"> 2.06,3</t>
  </si>
  <si>
    <t>19.24,5</t>
  </si>
  <si>
    <t>+ 8.53,9</t>
  </si>
  <si>
    <t xml:space="preserve"> 1.47,6</t>
  </si>
  <si>
    <t>24.01,9</t>
  </si>
  <si>
    <t xml:space="preserve"> 144/17</t>
  </si>
  <si>
    <t>+13.31,3</t>
  </si>
  <si>
    <t>GEARBOX</t>
  </si>
  <si>
    <t xml:space="preserve"> 145/19</t>
  </si>
  <si>
    <t>SS4</t>
  </si>
  <si>
    <t>Kuressaare</t>
  </si>
  <si>
    <t xml:space="preserve">  75.07 km/h</t>
  </si>
  <si>
    <t xml:space="preserve">  74.51 km/h</t>
  </si>
  <si>
    <t xml:space="preserve">  74.86 km/h</t>
  </si>
  <si>
    <t xml:space="preserve">  67.63 km/h</t>
  </si>
  <si>
    <t xml:space="preserve">  68.39 km/h</t>
  </si>
  <si>
    <t xml:space="preserve">  69.60 km/h</t>
  </si>
  <si>
    <t xml:space="preserve">  68.93 km/h</t>
  </si>
  <si>
    <t xml:space="preserve">  68.04 km/h</t>
  </si>
  <si>
    <t xml:space="preserve">  64.13 km/h</t>
  </si>
  <si>
    <t xml:space="preserve">  57.39 km/h</t>
  </si>
  <si>
    <t xml:space="preserve"> 2.20 km</t>
  </si>
  <si>
    <t xml:space="preserve">  7 Plangi/Sarapuu</t>
  </si>
  <si>
    <t xml:space="preserve"> 31 Tupits/Tampuu</t>
  </si>
  <si>
    <t xml:space="preserve"> 49 Lempu/Rahumeel</t>
  </si>
  <si>
    <t xml:space="preserve"> 33 Pärn/Järveoja</t>
  </si>
  <si>
    <t xml:space="preserve"> 40 Vask/Tatrik</t>
  </si>
  <si>
    <t>144 Niinemets/Allika</t>
  </si>
  <si>
    <t xml:space="preserve"> 6.45,8</t>
  </si>
  <si>
    <t>15.54,7</t>
  </si>
  <si>
    <t xml:space="preserve"> 132/11</t>
  </si>
  <si>
    <t>+ 5.24,1</t>
  </si>
  <si>
    <t>124/7</t>
  </si>
  <si>
    <t>125/8</t>
  </si>
  <si>
    <t>126/9</t>
  </si>
  <si>
    <t>129/11</t>
  </si>
  <si>
    <t>130/25</t>
  </si>
  <si>
    <t>131/13</t>
  </si>
  <si>
    <t>132/14</t>
  </si>
  <si>
    <t xml:space="preserve"> 7.03,5</t>
  </si>
  <si>
    <t>19.48,9</t>
  </si>
  <si>
    <t xml:space="preserve"> 142/14</t>
  </si>
  <si>
    <t>+ 9.18,3</t>
  </si>
  <si>
    <t>133/15</t>
  </si>
  <si>
    <t>21.56,7</t>
  </si>
  <si>
    <t>+11.26,1</t>
  </si>
  <si>
    <t xml:space="preserve"> 6.46,3</t>
  </si>
  <si>
    <t>22.07,8</t>
  </si>
  <si>
    <t xml:space="preserve"> 133/17</t>
  </si>
  <si>
    <t>+11.37,2</t>
  </si>
  <si>
    <t xml:space="preserve"> 6.57,1</t>
  </si>
  <si>
    <t>22.12,8</t>
  </si>
  <si>
    <t xml:space="preserve"> 137/26</t>
  </si>
  <si>
    <t>+11.42,2</t>
  </si>
  <si>
    <t>137/15</t>
  </si>
  <si>
    <t>26.40,9</t>
  </si>
  <si>
    <t>+16.10,3</t>
  </si>
  <si>
    <t xml:space="preserve"> 6.56,4</t>
  </si>
  <si>
    <t>26.43,2</t>
  </si>
  <si>
    <t xml:space="preserve"> 134/17</t>
  </si>
  <si>
    <t>+16.12,6</t>
  </si>
  <si>
    <t>139/16</t>
  </si>
  <si>
    <t>26.59,0</t>
  </si>
  <si>
    <t>+16.28,4</t>
  </si>
  <si>
    <t>140/17</t>
  </si>
  <si>
    <t>27.03,3</t>
  </si>
  <si>
    <t>+16.32,7</t>
  </si>
  <si>
    <t>27.50,1</t>
  </si>
  <si>
    <t>+17.19,5</t>
  </si>
  <si>
    <t>142/18</t>
  </si>
  <si>
    <t>31.28,6</t>
  </si>
  <si>
    <t>+20.58,0</t>
  </si>
  <si>
    <t>143/19</t>
  </si>
  <si>
    <t>41.34,3</t>
  </si>
  <si>
    <t>+31.03,7</t>
  </si>
  <si>
    <t xml:space="preserve"> 120/25</t>
  </si>
  <si>
    <t xml:space="preserve"> 113/13</t>
  </si>
  <si>
    <t xml:space="preserve"> 114/24</t>
  </si>
  <si>
    <t>110/24</t>
  </si>
  <si>
    <t xml:space="preserve"> 2.05,6</t>
  </si>
  <si>
    <t>14.07,1</t>
  </si>
  <si>
    <t>+ 3.36,5</t>
  </si>
  <si>
    <t>111/14</t>
  </si>
  <si>
    <t xml:space="preserve"> 117/14</t>
  </si>
  <si>
    <t>112/1</t>
  </si>
  <si>
    <t>114/2</t>
  </si>
  <si>
    <t>115/3</t>
  </si>
  <si>
    <t xml:space="preserve"> 118/3</t>
  </si>
  <si>
    <t xml:space="preserve"> 127/7</t>
  </si>
  <si>
    <t xml:space="preserve"> 123/5</t>
  </si>
  <si>
    <t xml:space="preserve"> 130/9</t>
  </si>
  <si>
    <t xml:space="preserve"> 126/13</t>
  </si>
  <si>
    <t xml:space="preserve"> 125/6</t>
  </si>
  <si>
    <t xml:space="preserve"> 131/10</t>
  </si>
  <si>
    <t xml:space="preserve"> 129/8</t>
  </si>
  <si>
    <t xml:space="preserve"> 128/10</t>
  </si>
  <si>
    <t>10</t>
  </si>
  <si>
    <t>R4</t>
  </si>
  <si>
    <t>Karl Kruuda</t>
  </si>
  <si>
    <t>Martin Järveoja</t>
  </si>
  <si>
    <t>Rainer Aus</t>
  </si>
  <si>
    <t>Simo Koskinen</t>
  </si>
  <si>
    <t>Stanislav Travnikov</t>
  </si>
  <si>
    <t>Egon Kaur</t>
  </si>
  <si>
    <t>Erik Lepikson</t>
  </si>
  <si>
    <t>Jukka Hiltunen</t>
  </si>
  <si>
    <t>Jarkko Kalliolepo</t>
  </si>
  <si>
    <t>Mika Rajasalo</t>
  </si>
  <si>
    <t>Peugeot 207 Sport</t>
  </si>
  <si>
    <t>Mindaugas Cepulis</t>
  </si>
  <si>
    <t>ASK Autorikona</t>
  </si>
  <si>
    <t>Mikhail Soskin</t>
  </si>
  <si>
    <t>MR-Sport</t>
  </si>
  <si>
    <t>PSC Motorsport</t>
  </si>
  <si>
    <t>ECOM Motorsport</t>
  </si>
  <si>
    <t>Rainer Rohtmets</t>
  </si>
  <si>
    <t>Printsport</t>
  </si>
  <si>
    <t>Citroen C2 R2</t>
  </si>
  <si>
    <t>Rasmus Uustulnd</t>
  </si>
  <si>
    <t>Ford Fiesta R2</t>
  </si>
  <si>
    <t>Mikko Lukka</t>
  </si>
  <si>
    <t>Argo Kuutok</t>
  </si>
  <si>
    <t>Carl Terras</t>
  </si>
  <si>
    <t>Niko-Pekka Nieminen</t>
  </si>
  <si>
    <t>Mikael Korhonen</t>
  </si>
  <si>
    <t>Arsi Tupits</t>
  </si>
  <si>
    <t>Sergey Talantsev</t>
  </si>
  <si>
    <t>Neiksans Rally Sport</t>
  </si>
  <si>
    <t>Ilya Lotvinov</t>
  </si>
  <si>
    <t>Erik Sher</t>
  </si>
  <si>
    <t>Kenneth Sepp</t>
  </si>
  <si>
    <t>Ramus Rally Team</t>
  </si>
  <si>
    <t>Madis Vanaselja</t>
  </si>
  <si>
    <t>Jaanus Hōbemägi</t>
  </si>
  <si>
    <t>BMW 320</t>
  </si>
  <si>
    <t>Yellow Racing</t>
  </si>
  <si>
    <t>ART Rally</t>
  </si>
  <si>
    <t>Virko Juga</t>
  </si>
  <si>
    <t>Marko Ringenberg</t>
  </si>
  <si>
    <t>Ott Mesikäpp</t>
  </si>
  <si>
    <t>Alvar Kuutok</t>
  </si>
  <si>
    <t>Alexey Iofin</t>
  </si>
  <si>
    <t>Max Vatanen</t>
  </si>
  <si>
    <t>Tauri Pihlas</t>
  </si>
  <si>
    <t>Ott Kiil</t>
  </si>
  <si>
    <t>Mait Maarend</t>
  </si>
  <si>
    <t>Mihkel Kapp</t>
  </si>
  <si>
    <t>Harju KEK Ralliklubi</t>
  </si>
  <si>
    <t>Alexey Reshetov</t>
  </si>
  <si>
    <t>Karl Koosa</t>
  </si>
  <si>
    <t>Kaarel Lääne</t>
  </si>
  <si>
    <t>Pasi Lyytikäinen</t>
  </si>
  <si>
    <t>Sami Jokioinen</t>
  </si>
  <si>
    <t>Teemu Kiiski</t>
  </si>
  <si>
    <t>Justas Tamasauskas</t>
  </si>
  <si>
    <t>Alar Tatrik</t>
  </si>
  <si>
    <t>Annika Arnek</t>
  </si>
  <si>
    <t>Marten Madissoo</t>
  </si>
  <si>
    <t>Vivo Pender</t>
  </si>
  <si>
    <t>Tauri Jaanson</t>
  </si>
  <si>
    <t>Silver Simm</t>
  </si>
  <si>
    <t>Nissan Sunny</t>
  </si>
  <si>
    <t>Alexander Potesov</t>
  </si>
  <si>
    <t>Henri Franke</t>
  </si>
  <si>
    <t>Suzuki Baleno</t>
  </si>
  <si>
    <t>Kristjan Len</t>
  </si>
  <si>
    <t>Indrek Irs</t>
  </si>
  <si>
    <t>Arvo Liimann</t>
  </si>
  <si>
    <t>Tänak/Järveoja   *</t>
  </si>
  <si>
    <t>Kaur/Lepikson   *</t>
  </si>
  <si>
    <t>Kōrge/Pints   *</t>
  </si>
  <si>
    <t xml:space="preserve"> * results will be official after report of Technical Commission on 19.10.2013</t>
  </si>
  <si>
    <t>* results will be official after report of Technical Commission on 19.10.2013</t>
  </si>
  <si>
    <t>Indrek Haamer</t>
  </si>
  <si>
    <t>Andres Tammel</t>
  </si>
  <si>
    <t>Taavi Luik</t>
  </si>
  <si>
    <t>Janek Jelle</t>
  </si>
  <si>
    <t>Vaido Tali</t>
  </si>
  <si>
    <t>Tamsalu AMK</t>
  </si>
  <si>
    <t>Rando Aav</t>
  </si>
  <si>
    <t>19:17</t>
  </si>
  <si>
    <t>Class</t>
  </si>
  <si>
    <t>Drivers</t>
  </si>
  <si>
    <t>Power Stage - Special Stage 10</t>
  </si>
  <si>
    <t>Michelin Cup Estonia</t>
  </si>
  <si>
    <t>E</t>
  </si>
  <si>
    <t>Estonian Rally Championships</t>
  </si>
  <si>
    <t>Overall result</t>
  </si>
  <si>
    <t>E13</t>
  </si>
  <si>
    <t>Special Stages</t>
  </si>
  <si>
    <t>Results after Day 1</t>
  </si>
  <si>
    <t>Stardiprotokoll  2. päevale / Startlist for Day 2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</si>
  <si>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</si>
  <si>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</si>
  <si>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</si>
  <si>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</si>
  <si>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</si>
  <si>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</si>
  <si>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</si>
  <si>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</si>
  <si>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</si>
  <si>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</si>
  <si>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</si>
  <si>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</si>
  <si>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</si>
  <si>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</si>
  <si>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</si>
  <si>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</si>
  <si>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</si>
  <si>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</si>
  <si>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</si>
  <si>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</si>
  <si>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</si>
  <si>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</si>
  <si>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</si>
  <si>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</si>
  <si>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</si>
  <si>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</si>
  <si>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</si>
  <si>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</si>
  <si>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</si>
  <si>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</si>
  <si>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</si>
  <si>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</si>
  <si>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</si>
  <si>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</si>
  <si>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</si>
  <si>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</si>
  <si>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</si>
  <si>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</si>
  <si>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</si>
  <si>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</si>
  <si>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</si>
  <si>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</si>
  <si>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</si>
  <si>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</si>
  <si>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</si>
  <si>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8</t>
  </si>
  <si>
    <t>Subaru Impreza WRX STI</t>
  </si>
  <si>
    <t>N4</t>
  </si>
  <si>
    <t>A8</t>
  </si>
  <si>
    <t>A7</t>
  </si>
  <si>
    <t>E12</t>
  </si>
  <si>
    <t>E11</t>
  </si>
  <si>
    <t>000</t>
  </si>
  <si>
    <t xml:space="preserve"> </t>
  </si>
  <si>
    <t xml:space="preserve">    Special stages</t>
  </si>
  <si>
    <t>1.</t>
  </si>
  <si>
    <t>00</t>
  </si>
  <si>
    <t>0</t>
  </si>
  <si>
    <t>A6</t>
  </si>
  <si>
    <t>9</t>
  </si>
  <si>
    <t>Saaremaa</t>
  </si>
  <si>
    <t>LIT</t>
  </si>
  <si>
    <t>LAT</t>
  </si>
  <si>
    <t>16:55</t>
  </si>
  <si>
    <t>16:57</t>
  </si>
  <si>
    <t>4WD</t>
  </si>
  <si>
    <t>2WD</t>
  </si>
  <si>
    <t>17:00</t>
  </si>
  <si>
    <t>17:01</t>
  </si>
  <si>
    <t>Kaspar Koitla</t>
  </si>
  <si>
    <t>Andres Ots</t>
  </si>
  <si>
    <t>Mitsubishi Lancer Evo 9</t>
  </si>
  <si>
    <t>17:02</t>
  </si>
  <si>
    <t>Mitsubishi Lancer Evo 10</t>
  </si>
  <si>
    <t>17:03</t>
  </si>
  <si>
    <t>17:04</t>
  </si>
  <si>
    <t>17:05</t>
  </si>
  <si>
    <t>17:06</t>
  </si>
  <si>
    <t>Silveston Saaremaa Rally 2013</t>
  </si>
  <si>
    <t>October 11.-12. 2013</t>
  </si>
  <si>
    <t>Georg Gross</t>
  </si>
  <si>
    <t>Raigo Mōlder</t>
  </si>
  <si>
    <t>OT Racing</t>
  </si>
  <si>
    <t>Ford Focus WRC 08</t>
  </si>
  <si>
    <t>Kuldar Sikk</t>
  </si>
  <si>
    <t>ME3 Motorsport</t>
  </si>
  <si>
    <t>Ford Fiesta R5</t>
  </si>
  <si>
    <t>Martin Kangur</t>
  </si>
  <si>
    <t>Kristo Kraag</t>
  </si>
  <si>
    <t>MM-Motorsport</t>
  </si>
  <si>
    <t>Ott Tänak</t>
  </si>
  <si>
    <t>ASRT</t>
  </si>
  <si>
    <t>Raul Jeets</t>
  </si>
  <si>
    <t>Andrus Toom</t>
  </si>
  <si>
    <t>Markus Abram</t>
  </si>
  <si>
    <t>Rein Jōessar</t>
  </si>
  <si>
    <t>Merkomar Motorsport</t>
  </si>
  <si>
    <t>Ari Laivola</t>
  </si>
  <si>
    <t>Kari Mustalahti</t>
  </si>
  <si>
    <t>Maarakennus M.Laivola OY</t>
  </si>
  <si>
    <t>Peugeot 207 S2000</t>
  </si>
  <si>
    <t>VSI Automaksis</t>
  </si>
  <si>
    <t>R-evolution</t>
  </si>
  <si>
    <t>Yury Arshanskiy</t>
  </si>
  <si>
    <t>Mitsubishi Lancer Evo 5</t>
  </si>
  <si>
    <t>Mikko Pohjanharju</t>
  </si>
  <si>
    <t>Futursoft Racing Team</t>
  </si>
  <si>
    <t>Ford Fiesta S2000</t>
  </si>
  <si>
    <t>LaitseRallyPark</t>
  </si>
  <si>
    <t>Boris Zimin</t>
  </si>
  <si>
    <t>Aleksey Aksakov</t>
  </si>
  <si>
    <t>RIC Sport Rally Team</t>
  </si>
  <si>
    <t>Kristo Tamm</t>
  </si>
  <si>
    <t>Oliver Tampuu</t>
  </si>
  <si>
    <t>Vladimir Ivanov</t>
  </si>
  <si>
    <t>Oleg Zimin</t>
  </si>
  <si>
    <t>Sander Pärn</t>
  </si>
  <si>
    <t>Ken Järveoja</t>
  </si>
  <si>
    <t>Rauno Rohtmets</t>
  </si>
  <si>
    <t>Citroen C2 R2 Max</t>
  </si>
  <si>
    <t>Sander Siniorg</t>
  </si>
  <si>
    <t>Bank BFA</t>
  </si>
  <si>
    <t>Igor Bulantsev</t>
  </si>
  <si>
    <t>Marina Danilova</t>
  </si>
  <si>
    <t>Matti Hämäläinen</t>
  </si>
  <si>
    <t>Toomas Vask</t>
  </si>
  <si>
    <t>Vallo Nuuter</t>
  </si>
  <si>
    <t>Toomas Keskküla</t>
  </si>
  <si>
    <t>Jori Nousiainen</t>
  </si>
  <si>
    <t>Jonne Haltunen</t>
  </si>
  <si>
    <t>Markus Aalto</t>
  </si>
  <si>
    <t>Evgeny Cherkasov</t>
  </si>
  <si>
    <t>Jarkko Miettinen</t>
  </si>
  <si>
    <t>RUS / FIN</t>
  </si>
  <si>
    <t>Suzor Rally Team</t>
  </si>
  <si>
    <t>Reiko Lempu</t>
  </si>
  <si>
    <t>Honda Civic Type-R R3</t>
  </si>
  <si>
    <t>David Sultanjants</t>
  </si>
  <si>
    <t>Siim Oja</t>
  </si>
  <si>
    <t>Ivar Rühka</t>
  </si>
  <si>
    <t>Raul Markus</t>
  </si>
  <si>
    <t>Juri Sidorenko</t>
  </si>
  <si>
    <t>Sergei Larens</t>
  </si>
  <si>
    <t>Bliss Rally</t>
  </si>
  <si>
    <t>Sami Taskinen</t>
  </si>
  <si>
    <t>Evgeniy Rogov</t>
  </si>
  <si>
    <t>Andrei Konovalenko</t>
  </si>
  <si>
    <t>Uku Heldna</t>
  </si>
  <si>
    <t>Ville Tannermäki</t>
  </si>
  <si>
    <t>Teemu Neuvonen</t>
  </si>
  <si>
    <t>Katap Racing OY</t>
  </si>
  <si>
    <t>Janne Vähämiko</t>
  </si>
  <si>
    <t>Jani Salo</t>
  </si>
  <si>
    <t>Set Promotion</t>
  </si>
  <si>
    <t>Renault Twingo R2</t>
  </si>
  <si>
    <t>Vaiko Samm</t>
  </si>
  <si>
    <t>Raigo Press</t>
  </si>
  <si>
    <t>Harri Rodendau</t>
  </si>
  <si>
    <t>Aivo Rahu</t>
  </si>
  <si>
    <t>OMP Motorsport</t>
  </si>
  <si>
    <t>Ford Escort MK2</t>
  </si>
  <si>
    <t>Tuomo Hassinen</t>
  </si>
  <si>
    <t>Heikki Hassinen</t>
  </si>
  <si>
    <t>Toomas Tauk</t>
  </si>
  <si>
    <t>Troitsk Rally</t>
  </si>
  <si>
    <t>Mikhail Gogolev</t>
  </si>
  <si>
    <t>Pekka Mecklin</t>
  </si>
  <si>
    <t>BMW 323TI</t>
  </si>
  <si>
    <t>Aleksander Mironenko</t>
  </si>
  <si>
    <t>Lukas Vosylius</t>
  </si>
  <si>
    <t>VSI AG Racing</t>
  </si>
  <si>
    <t>Roland Poom</t>
  </si>
  <si>
    <t>Taavi Udevald</t>
  </si>
  <si>
    <t>M.K.E Motorsport</t>
  </si>
  <si>
    <t>Jarno Kinnunen</t>
  </si>
  <si>
    <t>Seppo Luukkonen</t>
  </si>
  <si>
    <t>Peugeot 206 XT</t>
  </si>
  <si>
    <t>Alex Forsström</t>
  </si>
  <si>
    <t>Jukka Jämsen</t>
  </si>
  <si>
    <t>Seat Ibiza GTI 2.0 16V</t>
  </si>
  <si>
    <t>Allar Heina</t>
  </si>
  <si>
    <t>Karlis Goldmanis</t>
  </si>
  <si>
    <t>Juris Eklons</t>
  </si>
  <si>
    <t>Gold Group Racing</t>
  </si>
  <si>
    <t>Pasi Pyrhonen</t>
  </si>
  <si>
    <t>Veikko Kanninen</t>
  </si>
  <si>
    <t>Inese Akmentina</t>
  </si>
  <si>
    <t>Lada 2105</t>
  </si>
  <si>
    <t>Martin Goldberg</t>
  </si>
  <si>
    <t>Lancia Delta Integrale</t>
  </si>
  <si>
    <t>Teemu Horkama</t>
  </si>
  <si>
    <t>Niko Veikkanen</t>
  </si>
  <si>
    <t>Grigory Vasilevsky</t>
  </si>
  <si>
    <t>Dmitry Feofanov</t>
  </si>
  <si>
    <t>Maxim Gordyushkin</t>
  </si>
  <si>
    <t>Asport</t>
  </si>
  <si>
    <t>Aleksandr Viazmenskii</t>
  </si>
  <si>
    <t>Kristian Pints</t>
  </si>
  <si>
    <t>Cristen Laos</t>
  </si>
  <si>
    <t>BMW E30</t>
  </si>
  <si>
    <t>Kaarel Kurvits</t>
  </si>
  <si>
    <t>Reio Rada</t>
  </si>
  <si>
    <t>Evgeny Eliseev</t>
  </si>
  <si>
    <t>Janis Krickis</t>
  </si>
  <si>
    <t>Riku Kankkunen</t>
  </si>
  <si>
    <t>Timo Kankkunen</t>
  </si>
  <si>
    <t>Kasper Koosa</t>
  </si>
  <si>
    <t>Pyry Ovaska</t>
  </si>
  <si>
    <t>Janne Siirilä</t>
  </si>
  <si>
    <t>Maranellokart Finland OY</t>
  </si>
  <si>
    <t>Alvar Kuusik</t>
  </si>
  <si>
    <t>Riho Maalma</t>
  </si>
  <si>
    <t>Ander Elevant</t>
  </si>
  <si>
    <t>Priit Piir</t>
  </si>
  <si>
    <t>Kaspar Kasari</t>
  </si>
  <si>
    <t>Hannes Kuusmaa</t>
  </si>
  <si>
    <t>Honda Civic</t>
  </si>
  <si>
    <t>Martin Vatter</t>
  </si>
  <si>
    <t>Janek Vallask</t>
  </si>
  <si>
    <t>AMK Ligur Racing</t>
  </si>
  <si>
    <t>Laurynas Dirzininkas</t>
  </si>
  <si>
    <t>Dalius Strizanas</t>
  </si>
  <si>
    <t>ASK Slikas</t>
  </si>
  <si>
    <t>Raimonds Rozentals</t>
  </si>
  <si>
    <t>Martins Mietins</t>
  </si>
  <si>
    <t>Petri Söyring</t>
  </si>
  <si>
    <t>Jani Laine</t>
  </si>
  <si>
    <t>Opel Manta B</t>
  </si>
  <si>
    <t>Valerijus Murnikovas</t>
  </si>
  <si>
    <t>Matas Valiulis</t>
  </si>
  <si>
    <t>Utenos Mgear</t>
  </si>
  <si>
    <t>Raigo Vilbiks</t>
  </si>
  <si>
    <t>Silver Siivelt</t>
  </si>
  <si>
    <t>Bogdan Shemet</t>
  </si>
  <si>
    <t>Andris Truu</t>
  </si>
  <si>
    <t>Alari Jürgens</t>
  </si>
  <si>
    <t>Janar Tänak</t>
  </si>
  <si>
    <t>Janno ōunpuu</t>
  </si>
  <si>
    <t>Valentin Tereshchenkov</t>
  </si>
  <si>
    <t>Sergei Kozlov</t>
  </si>
  <si>
    <t>Lada 21083</t>
  </si>
  <si>
    <t>Karel Tölp</t>
  </si>
  <si>
    <t>Priit Guljajev</t>
  </si>
  <si>
    <t>Maxim Aronov</t>
  </si>
  <si>
    <t>Dmitry Maksimov</t>
  </si>
  <si>
    <t>Ford Fiesta ST</t>
  </si>
  <si>
    <t>Raigo Reimal</t>
  </si>
  <si>
    <t>Kermo Prants</t>
  </si>
  <si>
    <t>T.T. Racing Team</t>
  </si>
  <si>
    <t>Erkko East</t>
  </si>
  <si>
    <t>Indrek Jōeäär</t>
  </si>
  <si>
    <t>Ford Escort RS2000</t>
  </si>
  <si>
    <t>19:14</t>
  </si>
  <si>
    <t>Lada 2101</t>
  </si>
  <si>
    <t>Iveta Klavina</t>
  </si>
  <si>
    <t>EST / LAT</t>
  </si>
  <si>
    <t>Alari Sillaste</t>
  </si>
  <si>
    <t>GAZ Ralliklubi</t>
  </si>
  <si>
    <t>Janek Ojala</t>
  </si>
  <si>
    <t>Marko Heinoja</t>
  </si>
  <si>
    <t>17:07</t>
  </si>
  <si>
    <t>17:08</t>
  </si>
  <si>
    <t>Roland Murakas</t>
  </si>
  <si>
    <t>Kalle Adler</t>
  </si>
  <si>
    <t>Prorehv Rally Team</t>
  </si>
  <si>
    <t>17:09</t>
  </si>
  <si>
    <t>17:10</t>
  </si>
  <si>
    <t>17:11</t>
  </si>
  <si>
    <t>Yurii Kochmar</t>
  </si>
  <si>
    <t>Sergii Koval</t>
  </si>
  <si>
    <t>UKR</t>
  </si>
  <si>
    <t>Odessa Rally Team</t>
  </si>
  <si>
    <t>17:12</t>
  </si>
  <si>
    <t>Hendrik Kers</t>
  </si>
  <si>
    <t>Viljo Vider</t>
  </si>
  <si>
    <t>17:13</t>
  </si>
  <si>
    <t>Oliver Ojaperv</t>
  </si>
  <si>
    <t>Raul Kulgevee</t>
  </si>
  <si>
    <t>OK TSK</t>
  </si>
  <si>
    <t>17:14</t>
  </si>
  <si>
    <t>17:15</t>
  </si>
  <si>
    <t>17:16</t>
  </si>
  <si>
    <t>17:17</t>
  </si>
  <si>
    <t>17:18</t>
  </si>
  <si>
    <t>17:19</t>
  </si>
  <si>
    <t>17:20</t>
  </si>
  <si>
    <t>17:21</t>
  </si>
  <si>
    <t>Sami Valme</t>
  </si>
  <si>
    <t>Tero Rönnemaa</t>
  </si>
  <si>
    <t>17:22</t>
  </si>
  <si>
    <t>Alexander Mikhaylov</t>
  </si>
  <si>
    <t>Normunds Kokins</t>
  </si>
  <si>
    <t>RUS / LAT</t>
  </si>
  <si>
    <t>17:23</t>
  </si>
  <si>
    <t>Radik Shaymiev</t>
  </si>
  <si>
    <t>Maxim Tsvetkov</t>
  </si>
  <si>
    <t>17:24</t>
  </si>
  <si>
    <t>Siim Plangi</t>
  </si>
  <si>
    <t>Marek Sarapuu</t>
  </si>
  <si>
    <t>G.M.Racing SK</t>
  </si>
  <si>
    <t>Honda Civic Type-R</t>
  </si>
  <si>
    <t>17:25</t>
  </si>
  <si>
    <t>Renault Clio R3</t>
  </si>
  <si>
    <t>17:26</t>
  </si>
  <si>
    <t>17:27</t>
  </si>
  <si>
    <t>17:28</t>
  </si>
  <si>
    <t>Timmu Kōrge</t>
  </si>
  <si>
    <t>Erki Pints</t>
  </si>
  <si>
    <t>Sar-Tech Motorsport</t>
  </si>
  <si>
    <t>17:29</t>
  </si>
  <si>
    <t>17:30</t>
  </si>
  <si>
    <t>Ago Ahu</t>
  </si>
  <si>
    <t>Kalle Ahu</t>
  </si>
  <si>
    <t>BMW M3</t>
  </si>
  <si>
    <t>17:31</t>
  </si>
  <si>
    <t>Einar Laipaik</t>
  </si>
  <si>
    <t>Siimo Suvemaa</t>
  </si>
  <si>
    <t>17:32</t>
  </si>
  <si>
    <t>Antti Nokkanen</t>
  </si>
  <si>
    <t>Markus Tankka</t>
  </si>
  <si>
    <t>17:33</t>
  </si>
  <si>
    <t>17:34</t>
  </si>
  <si>
    <t>Lembit Soe</t>
  </si>
  <si>
    <t>Ahto Pihlas</t>
  </si>
  <si>
    <t>Toyota Starlet</t>
  </si>
  <si>
    <t>17:35</t>
  </si>
  <si>
    <t>17:36</t>
  </si>
  <si>
    <t>Tomi Tukiainen</t>
  </si>
  <si>
    <t>17:37</t>
  </si>
  <si>
    <t>Ken Torn</t>
  </si>
  <si>
    <t>Riivo Mesila</t>
  </si>
  <si>
    <t>Mitsubishi Colt</t>
  </si>
  <si>
    <t>17:38</t>
  </si>
  <si>
    <t>17:39</t>
  </si>
  <si>
    <t>17:40</t>
  </si>
  <si>
    <t>17:41</t>
  </si>
  <si>
    <t>17:42</t>
  </si>
  <si>
    <t>17:43</t>
  </si>
  <si>
    <t>17:44</t>
  </si>
  <si>
    <t>17:45</t>
  </si>
  <si>
    <t>Giedrius Notkus</t>
  </si>
  <si>
    <t>Dainius Alekna</t>
  </si>
  <si>
    <t>17:46</t>
  </si>
  <si>
    <t>Subaru Impreza</t>
  </si>
  <si>
    <t>17:47</t>
  </si>
  <si>
    <t>Henri Raide</t>
  </si>
  <si>
    <t>Mitsubishi Lancer Evo 6</t>
  </si>
  <si>
    <t>17:48</t>
  </si>
  <si>
    <t>17:49</t>
  </si>
  <si>
    <t>17:50</t>
  </si>
  <si>
    <t>Renault Clio</t>
  </si>
  <si>
    <t>17:51</t>
  </si>
  <si>
    <t>Kristo Subi</t>
  </si>
  <si>
    <t>Teele Sepp</t>
  </si>
  <si>
    <t>17:52</t>
  </si>
  <si>
    <t>17:53</t>
  </si>
  <si>
    <t>17:54</t>
  </si>
  <si>
    <t>17:55</t>
  </si>
  <si>
    <t>Kristen Kelement</t>
  </si>
  <si>
    <t>Timo Kasesalu</t>
  </si>
  <si>
    <t>17:56</t>
  </si>
  <si>
    <t>17:57</t>
  </si>
  <si>
    <t>17:58</t>
  </si>
  <si>
    <t>17:59</t>
  </si>
  <si>
    <t>18:00</t>
  </si>
  <si>
    <t>18:01</t>
  </si>
  <si>
    <t>18:02</t>
  </si>
  <si>
    <t>18:03</t>
  </si>
  <si>
    <t>Vadim Kuznetsov</t>
  </si>
  <si>
    <t>Roman Kapustin</t>
  </si>
  <si>
    <t>18:04</t>
  </si>
  <si>
    <t>Allan Ilves</t>
  </si>
  <si>
    <t>Mitsubishi Lancer Evo 8</t>
  </si>
  <si>
    <t>18:05</t>
  </si>
  <si>
    <t>Rünno Ubinhain</t>
  </si>
  <si>
    <t>Riho Teinveld</t>
  </si>
  <si>
    <t>Subaru Impreza STI</t>
  </si>
  <si>
    <t>18:06</t>
  </si>
  <si>
    <t>Rokas Kvaraciejus</t>
  </si>
  <si>
    <t>18:07</t>
  </si>
  <si>
    <t>18:08</t>
  </si>
  <si>
    <t>18:09</t>
  </si>
  <si>
    <t>18:10</t>
  </si>
  <si>
    <t>Pavel Shevtsov</t>
  </si>
  <si>
    <t>18:11</t>
  </si>
  <si>
    <t>18:12</t>
  </si>
  <si>
    <t>Tanel Müürsepp</t>
  </si>
  <si>
    <t>Neeme Järvpōld</t>
  </si>
  <si>
    <t>18:13</t>
  </si>
  <si>
    <t>RUS / EST</t>
  </si>
  <si>
    <t>18:14</t>
  </si>
  <si>
    <t>18:15</t>
  </si>
  <si>
    <t>Mikko Varneslahti</t>
  </si>
  <si>
    <t>Jarkko Riukula</t>
  </si>
  <si>
    <t>Volvo 240</t>
  </si>
  <si>
    <t>18:16</t>
  </si>
  <si>
    <t>Nissan Sunny GTI</t>
  </si>
  <si>
    <t>18:17</t>
  </si>
  <si>
    <t>Martin Saar</t>
  </si>
  <si>
    <t>Optitrans Tehnikasport</t>
  </si>
  <si>
    <t>VW Golf 2</t>
  </si>
  <si>
    <t>18:18</t>
  </si>
  <si>
    <t>18:19</t>
  </si>
  <si>
    <t>SK Villu</t>
  </si>
  <si>
    <t>18:20</t>
  </si>
  <si>
    <t>18:21</t>
  </si>
  <si>
    <t>Rando Turja</t>
  </si>
  <si>
    <t>Ain Sepp</t>
  </si>
  <si>
    <t>Lada VFTS</t>
  </si>
  <si>
    <t>18:22</t>
  </si>
  <si>
    <t>18:23</t>
  </si>
  <si>
    <t>18:24</t>
  </si>
  <si>
    <t>18:25</t>
  </si>
  <si>
    <t>Kevin Kuusik</t>
  </si>
  <si>
    <t>Jarno Talve</t>
  </si>
  <si>
    <t>Renault Clio Ragnotti</t>
  </si>
  <si>
    <t>18:26</t>
  </si>
  <si>
    <t>18:27</t>
  </si>
  <si>
    <t>18:28</t>
  </si>
  <si>
    <t>18:29</t>
  </si>
  <si>
    <t>18:30</t>
  </si>
  <si>
    <t>18:31</t>
  </si>
  <si>
    <t>18:32</t>
  </si>
  <si>
    <t>18:33</t>
  </si>
  <si>
    <t>18:34</t>
  </si>
  <si>
    <t>18:35</t>
  </si>
  <si>
    <t>18:36</t>
  </si>
  <si>
    <t>Ford Fiesta</t>
  </si>
  <si>
    <t>18:37</t>
  </si>
  <si>
    <t>18:38</t>
  </si>
  <si>
    <t>Tomi Rönnemaa</t>
  </si>
  <si>
    <t>Antti Linnaketo</t>
  </si>
  <si>
    <t>Toyota Corolla 1600 GT</t>
  </si>
  <si>
    <t>18:39</t>
  </si>
  <si>
    <t>Karl Jalakas</t>
  </si>
  <si>
    <t>Rainer Laipaik</t>
  </si>
  <si>
    <t>18:40</t>
  </si>
  <si>
    <t>18:41</t>
  </si>
  <si>
    <t>Lada Samara</t>
  </si>
  <si>
    <t>18:42</t>
  </si>
  <si>
    <t>Esa Uski</t>
  </si>
  <si>
    <t>Jouni Jäkkilä</t>
  </si>
  <si>
    <t>BMW 325i</t>
  </si>
  <si>
    <t>18:43</t>
  </si>
  <si>
    <t>18:44</t>
  </si>
  <si>
    <t>Opel Astra</t>
  </si>
  <si>
    <t>18:45</t>
  </si>
  <si>
    <t>VW Golf</t>
  </si>
  <si>
    <t>18:46</t>
  </si>
  <si>
    <t>18:47</t>
  </si>
  <si>
    <t>18:48</t>
  </si>
  <si>
    <t>18:49</t>
  </si>
  <si>
    <t>Timo Markkanen</t>
  </si>
  <si>
    <t>18:50</t>
  </si>
  <si>
    <t>18:51</t>
  </si>
  <si>
    <t>18:52</t>
  </si>
  <si>
    <t>Mait Madik</t>
  </si>
  <si>
    <t>Priit Hain</t>
  </si>
  <si>
    <t>18:53</t>
  </si>
  <si>
    <t>Villu Mättik</t>
  </si>
  <si>
    <t>18:54</t>
  </si>
  <si>
    <t>18:55</t>
  </si>
  <si>
    <t>18:56</t>
  </si>
  <si>
    <t>18:57</t>
  </si>
  <si>
    <t>18:58</t>
  </si>
  <si>
    <t>Alain Sivous</t>
  </si>
  <si>
    <t>18:59</t>
  </si>
  <si>
    <t>19:00</t>
  </si>
  <si>
    <t>Edgars Balodis</t>
  </si>
  <si>
    <t>19:01</t>
  </si>
  <si>
    <t>19:02</t>
  </si>
  <si>
    <t>19:03</t>
  </si>
  <si>
    <t>19:04</t>
  </si>
  <si>
    <t>Raiko Aru</t>
  </si>
  <si>
    <t>Veiko Kullamäe</t>
  </si>
  <si>
    <t>BMW 325</t>
  </si>
  <si>
    <t>19:05</t>
  </si>
  <si>
    <t>Maila Vaher</t>
  </si>
  <si>
    <t>Karita Kivi</t>
  </si>
  <si>
    <t>19:06</t>
  </si>
  <si>
    <t>Margus Sarja</t>
  </si>
  <si>
    <t>Taavi Audova</t>
  </si>
  <si>
    <t>19:07</t>
  </si>
  <si>
    <t>19:08</t>
  </si>
  <si>
    <t>19:09</t>
  </si>
  <si>
    <t>19:10</t>
  </si>
  <si>
    <t>Kermo Laus</t>
  </si>
  <si>
    <t>19:11</t>
  </si>
  <si>
    <t>Priit Koik</t>
  </si>
  <si>
    <t>19:12</t>
  </si>
  <si>
    <t>19:13</t>
  </si>
  <si>
    <t>Margus Reek</t>
  </si>
  <si>
    <t>19:15</t>
  </si>
  <si>
    <t>Tarvi Poola</t>
  </si>
  <si>
    <t>AZLK 2140</t>
  </si>
  <si>
    <t>19:16</t>
  </si>
  <si>
    <t>Imre Kuusk</t>
  </si>
  <si>
    <t>19:19</t>
  </si>
  <si>
    <t>19:20</t>
  </si>
  <si>
    <t>19:21</t>
  </si>
  <si>
    <t>19:22</t>
  </si>
  <si>
    <t>Mitsubishi Lancer Evo 7</t>
  </si>
  <si>
    <t>Mihkel Raudsepp</t>
  </si>
  <si>
    <t>19:18</t>
  </si>
  <si>
    <t>16:52</t>
  </si>
  <si>
    <t>16:49</t>
  </si>
  <si>
    <t>Andre Rahumeel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</si>
  <si>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</si>
  <si>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</si>
  <si>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</si>
  <si>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</si>
  <si>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</si>
  <si>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</si>
  <si>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Carglass Motorsport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</si>
  <si>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</si>
  <si>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</si>
  <si>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</si>
  <si>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</si>
  <si>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</si>
  <si>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</si>
  <si>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</si>
  <si>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</si>
  <si>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</si>
  <si>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>Taif Rally Team</t>
  </si>
  <si>
    <t xml:space="preserve"> 16.</t>
  </si>
  <si>
    <t xml:space="preserve"> 17.</t>
  </si>
  <si>
    <t>Aleksey Bashmakov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</si>
  <si>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</si>
  <si>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</si>
  <si>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</si>
  <si>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</si>
  <si>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</si>
  <si>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</si>
  <si>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</si>
  <si>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</si>
  <si>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</si>
  <si>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</si>
  <si>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</si>
  <si>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</si>
  <si>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</si>
  <si>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</si>
  <si>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</si>
  <si>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</si>
  <si>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</si>
  <si>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</si>
  <si>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</si>
  <si>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</si>
  <si>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</si>
  <si>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</si>
  <si>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</si>
  <si>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</si>
  <si>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</si>
  <si>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</si>
  <si>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</si>
  <si>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</si>
  <si>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</si>
  <si>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</si>
  <si>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</si>
  <si>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</si>
  <si>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</si>
  <si>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</si>
  <si>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</si>
  <si>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</si>
  <si>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</si>
  <si>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</si>
  <si>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</si>
  <si>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</si>
  <si>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</si>
  <si>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</si>
  <si>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</si>
  <si>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</si>
  <si>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</si>
  <si>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</si>
  <si>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</si>
  <si>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</si>
  <si>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</si>
  <si>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</si>
  <si>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</si>
  <si>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</si>
  <si>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</si>
  <si>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</si>
  <si>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</si>
  <si>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>Dmitry Nikonchuk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</si>
  <si>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</si>
  <si>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</si>
  <si>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</si>
  <si>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</si>
  <si>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</si>
  <si>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</si>
  <si>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</si>
  <si>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</si>
  <si>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</si>
  <si>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</si>
  <si>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</si>
  <si>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</si>
  <si>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</si>
  <si>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</si>
  <si>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</si>
  <si>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</si>
  <si>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</si>
  <si>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</si>
  <si>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</si>
  <si>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</si>
  <si>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>Aleksei Krylov</t>
  </si>
  <si>
    <t xml:space="preserve"> 93.</t>
  </si>
  <si>
    <t xml:space="preserve"> 94.</t>
  </si>
  <si>
    <t>Sergey Zhidkov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</si>
  <si>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</si>
  <si>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</si>
  <si>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</si>
  <si>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</si>
  <si>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</si>
  <si>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Rolands Laizans</t>
  </si>
  <si>
    <t>100.</t>
  </si>
  <si>
    <t>Jan Lönegren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</si>
  <si>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</si>
  <si>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</si>
  <si>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</si>
  <si>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</si>
  <si>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</si>
  <si>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</si>
  <si>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</si>
  <si>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</si>
  <si>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</si>
  <si>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</si>
  <si>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</si>
  <si>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</si>
  <si>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</si>
  <si>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</si>
  <si>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</si>
  <si>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</si>
  <si>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</si>
  <si>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Heldur Allas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</si>
  <si>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</si>
  <si>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</si>
  <si>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</si>
  <si>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</si>
  <si>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</si>
  <si>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</si>
  <si>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</si>
  <si>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</si>
  <si>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</si>
  <si>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</si>
  <si>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</si>
  <si>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</si>
  <si>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</si>
  <si>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</si>
  <si>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</si>
  <si>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</si>
  <si>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</si>
  <si>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</si>
  <si>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Ants Uustalu</t>
  </si>
  <si>
    <t>136.</t>
  </si>
  <si>
    <t>Taavi Niinemets</t>
  </si>
  <si>
    <t>Esko Allika</t>
  </si>
  <si>
    <t>GAZ 51A</t>
  </si>
  <si>
    <t>137.</t>
  </si>
  <si>
    <t>Aare Müil</t>
  </si>
  <si>
    <t>Tiit Vanamölder</t>
  </si>
  <si>
    <t>Märjamaa Rally Team</t>
  </si>
  <si>
    <t>GAZ 51</t>
  </si>
  <si>
    <t>138.</t>
  </si>
  <si>
    <t>Kristo Laadre</t>
  </si>
  <si>
    <t>Priit Pilden</t>
  </si>
  <si>
    <t>139.</t>
  </si>
  <si>
    <t>Tarmo Silt</t>
  </si>
  <si>
    <t>Raido Loel</t>
  </si>
  <si>
    <t>140.</t>
  </si>
  <si>
    <t>Toomas Repp</t>
  </si>
  <si>
    <t>Oliver Ojaveer</t>
  </si>
  <si>
    <t>GAZ 53</t>
  </si>
  <si>
    <t>141.</t>
  </si>
  <si>
    <t>Kaido Vilu</t>
  </si>
  <si>
    <t>Andrus Markson</t>
  </si>
  <si>
    <t>142.</t>
  </si>
  <si>
    <t>Taavi Kōrge</t>
  </si>
  <si>
    <t>Mati Otsing</t>
  </si>
  <si>
    <t>143.</t>
  </si>
  <si>
    <t>Ants Kristall</t>
  </si>
  <si>
    <t>Heiti Mering</t>
  </si>
  <si>
    <t>144.</t>
  </si>
  <si>
    <t>Janno Nuiamäe</t>
  </si>
  <si>
    <t>Harri Jōessar</t>
  </si>
  <si>
    <t>19:23</t>
  </si>
  <si>
    <t>145.</t>
  </si>
  <si>
    <t>Rünno Niitsalu</t>
  </si>
  <si>
    <t>Jaanus Pedius</t>
  </si>
  <si>
    <t>19:24</t>
  </si>
  <si>
    <t>146.</t>
  </si>
  <si>
    <t>Veiko Liukanen</t>
  </si>
  <si>
    <t>Toivo Liukanen</t>
  </si>
  <si>
    <t>19:25</t>
  </si>
  <si>
    <t>147.</t>
  </si>
  <si>
    <t>19:26</t>
  </si>
  <si>
    <t>148.</t>
  </si>
  <si>
    <t>19:27</t>
  </si>
  <si>
    <t>16:45</t>
  </si>
  <si>
    <t>Safety 2</t>
  </si>
  <si>
    <t>7:15</t>
  </si>
  <si>
    <t>Safety 1</t>
  </si>
  <si>
    <t>7:20</t>
  </si>
  <si>
    <t>7:23</t>
  </si>
  <si>
    <t>7:26</t>
  </si>
  <si>
    <t>2.</t>
  </si>
  <si>
    <t>7:10</t>
  </si>
  <si>
    <t>3.</t>
  </si>
  <si>
    <t>Estonian Rally Cup</t>
  </si>
  <si>
    <t xml:space="preserve">  1/1</t>
  </si>
  <si>
    <t>Gross/Mōlder</t>
  </si>
  <si>
    <t xml:space="preserve"> 3.47,1</t>
  </si>
  <si>
    <t xml:space="preserve"> 2.19,0</t>
  </si>
  <si>
    <t xml:space="preserve"> 2.39,0</t>
  </si>
  <si>
    <t xml:space="preserve">   1/1</t>
  </si>
  <si>
    <t xml:space="preserve">   2/1</t>
  </si>
  <si>
    <t>+ 0.00,0</t>
  </si>
  <si>
    <t xml:space="preserve">  2/1</t>
  </si>
  <si>
    <t>Tänak/Järveoja</t>
  </si>
  <si>
    <t xml:space="preserve"> 3.50,4</t>
  </si>
  <si>
    <t xml:space="preserve"> 2.18,5</t>
  </si>
  <si>
    <t xml:space="preserve"> 2.42,2</t>
  </si>
  <si>
    <t xml:space="preserve">   3/2</t>
  </si>
  <si>
    <t xml:space="preserve">   4/1</t>
  </si>
  <si>
    <t xml:space="preserve">  3/1</t>
  </si>
  <si>
    <t>Kruuda/Sikk</t>
  </si>
  <si>
    <t xml:space="preserve"> 2.20,6</t>
  </si>
  <si>
    <t xml:space="preserve"> 2.40,4</t>
  </si>
  <si>
    <t xml:space="preserve">   3/1</t>
  </si>
  <si>
    <t xml:space="preserve">  4/2</t>
  </si>
  <si>
    <t>Kaur/Lepikson</t>
  </si>
  <si>
    <t xml:space="preserve"> 3.52,2</t>
  </si>
  <si>
    <t xml:space="preserve"> 2.20,3</t>
  </si>
  <si>
    <t xml:space="preserve"> 2.42,6</t>
  </si>
  <si>
    <t xml:space="preserve">   6/3</t>
  </si>
  <si>
    <t xml:space="preserve">   5/2</t>
  </si>
  <si>
    <t xml:space="preserve">  5/3</t>
  </si>
  <si>
    <t>Aus/Koskinen</t>
  </si>
  <si>
    <t xml:space="preserve"> 3.50,0</t>
  </si>
  <si>
    <t xml:space="preserve"> 2.22,7</t>
  </si>
  <si>
    <t xml:space="preserve"> 2.43,4</t>
  </si>
  <si>
    <t xml:space="preserve">   7/5</t>
  </si>
  <si>
    <t xml:space="preserve">   7/4</t>
  </si>
  <si>
    <t xml:space="preserve">  6/4</t>
  </si>
  <si>
    <t>Kōrge/Pints</t>
  </si>
  <si>
    <t xml:space="preserve"> 3.52,3</t>
  </si>
  <si>
    <t xml:space="preserve"> 2.22,2</t>
  </si>
  <si>
    <t xml:space="preserve"> 2.43,8</t>
  </si>
  <si>
    <t xml:space="preserve">   5/3</t>
  </si>
  <si>
    <t xml:space="preserve">   8/5</t>
  </si>
  <si>
    <t xml:space="preserve">  7/5</t>
  </si>
  <si>
    <t>Plangi/Sarapuu</t>
  </si>
  <si>
    <t xml:space="preserve"> 3.56,5</t>
  </si>
  <si>
    <t xml:space="preserve"> 2.22,3</t>
  </si>
  <si>
    <t xml:space="preserve">  10/7</t>
  </si>
  <si>
    <t xml:space="preserve">   6/4</t>
  </si>
  <si>
    <t xml:space="preserve">  8/6</t>
  </si>
  <si>
    <t>Murakas/Adler</t>
  </si>
  <si>
    <t xml:space="preserve"> 3.53,3</t>
  </si>
  <si>
    <t xml:space="preserve"> 2.24,0</t>
  </si>
  <si>
    <t xml:space="preserve"> 2.45,4</t>
  </si>
  <si>
    <t xml:space="preserve">   8/6</t>
  </si>
  <si>
    <t xml:space="preserve">  9/2</t>
  </si>
  <si>
    <t>Kangur/Kraag</t>
  </si>
  <si>
    <t xml:space="preserve"> 3.51,6</t>
  </si>
  <si>
    <t xml:space="preserve"> 2.36,9</t>
  </si>
  <si>
    <t xml:space="preserve"> 2.41,5</t>
  </si>
  <si>
    <t xml:space="preserve"> 10/3</t>
  </si>
  <si>
    <t>Hiltunen/Kalliolepo</t>
  </si>
  <si>
    <t xml:space="preserve"> 3.57,6</t>
  </si>
  <si>
    <t xml:space="preserve"> 2.26,3</t>
  </si>
  <si>
    <t xml:space="preserve"> 2.46,9</t>
  </si>
  <si>
    <t xml:space="preserve">  11/3</t>
  </si>
  <si>
    <t xml:space="preserve">   9/2</t>
  </si>
  <si>
    <t>Jeets/Toom</t>
  </si>
  <si>
    <t xml:space="preserve"> 4.01,6</t>
  </si>
  <si>
    <t xml:space="preserve"> 2.29,7</t>
  </si>
  <si>
    <t xml:space="preserve"> 2.44,7</t>
  </si>
  <si>
    <t xml:space="preserve">  14/9</t>
  </si>
  <si>
    <t xml:space="preserve">   9/6</t>
  </si>
  <si>
    <t>Abram/Jōessar</t>
  </si>
  <si>
    <t xml:space="preserve"> 4.01,4</t>
  </si>
  <si>
    <t xml:space="preserve"> 2.27,8</t>
  </si>
  <si>
    <t xml:space="preserve"> 2.48,5</t>
  </si>
  <si>
    <t xml:space="preserve">  13/8</t>
  </si>
  <si>
    <t>Laivola/Mustalahti</t>
  </si>
  <si>
    <t xml:space="preserve"> 2.31,6</t>
  </si>
  <si>
    <t xml:space="preserve"> 2.47,6</t>
  </si>
  <si>
    <t xml:space="preserve">  12/4</t>
  </si>
  <si>
    <t xml:space="preserve"> 0.10</t>
  </si>
  <si>
    <t>Koitla/Ots</t>
  </si>
  <si>
    <t xml:space="preserve"> 3.53,5</t>
  </si>
  <si>
    <t>15.09,8</t>
  </si>
  <si>
    <t xml:space="preserve"> 3.11,0</t>
  </si>
  <si>
    <t>Shaymiev/Tsvetkov</t>
  </si>
  <si>
    <t>Kvaraciejus/Cepulis</t>
  </si>
  <si>
    <t>Travnikov/Bashmakov</t>
  </si>
  <si>
    <t>Arshanskiy/Soskin</t>
  </si>
  <si>
    <t>Notkus/Alekna</t>
  </si>
  <si>
    <t>Kochmar/Koval</t>
  </si>
  <si>
    <t>Kers/Vider</t>
  </si>
  <si>
    <t>Ojaperv/Talve</t>
  </si>
  <si>
    <t>Tukiainen/Pohjanharju</t>
  </si>
  <si>
    <t>Raide/Kulgevee</t>
  </si>
  <si>
    <t>Laipaik/Suvemaa</t>
  </si>
  <si>
    <t>Ahu/Ahu</t>
  </si>
  <si>
    <t>Zimin/Aksakov</t>
  </si>
  <si>
    <t>Mikhaylov/Kokins</t>
  </si>
  <si>
    <t>Ilves/Tamm</t>
  </si>
  <si>
    <t>Ivanov/Zimin</t>
  </si>
  <si>
    <t>Tupits/Tampuu</t>
  </si>
  <si>
    <t>Pärn/Järveoja</t>
  </si>
  <si>
    <t>Rohtmets/Rohtmets</t>
  </si>
  <si>
    <t>Siniorg/Arnek</t>
  </si>
  <si>
    <t>Lotvinov/Shevtsov</t>
  </si>
  <si>
    <t>Bulantsev/Danilova</t>
  </si>
  <si>
    <t>Valme/Hämäläinen</t>
  </si>
  <si>
    <t>Nokkanen/Tankka</t>
  </si>
  <si>
    <t>Vask/Tatrik</t>
  </si>
  <si>
    <t>Soe/Pihlas</t>
  </si>
  <si>
    <t>Nuuter/Keskküla</t>
  </si>
  <si>
    <t>Kuutok/Sher</t>
  </si>
  <si>
    <t>Subi/Sepp</t>
  </si>
  <si>
    <t>Uustulnd/Kuusk</t>
  </si>
  <si>
    <t>Nousiainen/Haltunen</t>
  </si>
  <si>
    <t>Aalto/Rajasalo</t>
  </si>
  <si>
    <t>Cherkasov/Miettinen</t>
  </si>
  <si>
    <t>Lempu/Rahumeel</t>
  </si>
  <si>
    <t>Kelement/Kasesalu</t>
  </si>
  <si>
    <t>Sultanjants/Oja</t>
  </si>
  <si>
    <t>Rühka/Hain</t>
  </si>
  <si>
    <t>Kuusik/Terras</t>
  </si>
  <si>
    <t>Sepp/Markus</t>
  </si>
  <si>
    <t>Sidorenko/Larens</t>
  </si>
  <si>
    <t>Markkanen/Taskinen</t>
  </si>
  <si>
    <t>Rogov/Konovalenko</t>
  </si>
  <si>
    <t>Maarend/Kapp</t>
  </si>
  <si>
    <t>Mättik/Len</t>
  </si>
  <si>
    <t>Varneslahti/Riukula</t>
  </si>
  <si>
    <t>Koik/Heldna</t>
  </si>
  <si>
    <t>Turja/Sepp</t>
  </si>
  <si>
    <t>Tannermäki/Neuvonen</t>
  </si>
  <si>
    <t>Nieminen/Korhonen</t>
  </si>
  <si>
    <t>Vähämiko/Salo</t>
  </si>
  <si>
    <t>Torn/Mesila</t>
  </si>
  <si>
    <t>Vatanen/Lukka</t>
  </si>
  <si>
    <t>Ojala/Heinoja</t>
  </si>
  <si>
    <t>Samm/Press</t>
  </si>
  <si>
    <t>Aru/Kullamäe</t>
  </si>
  <si>
    <t>Rodendau/Rahu</t>
  </si>
  <si>
    <t>Hassinen/Hassinen</t>
  </si>
  <si>
    <t>Madik/Tauk</t>
  </si>
  <si>
    <t>Reek/Klavina</t>
  </si>
  <si>
    <t>Gogolev/Mecklin</t>
  </si>
  <si>
    <t>Nikonchuk/Potesov</t>
  </si>
  <si>
    <t>Ubinhain/Teinveld</t>
  </si>
  <si>
    <t>Kuznetsov/Kapustin</t>
  </si>
  <si>
    <t>Mironenko/Talantsev</t>
  </si>
  <si>
    <t>Tamasauskas/Vosylius</t>
  </si>
  <si>
    <t>Aav/Uustalu</t>
  </si>
  <si>
    <t>Poom/Udevald</t>
  </si>
  <si>
    <t>Müürsepp/Järvpōld</t>
  </si>
  <si>
    <t>Kinnunen/Luukkonen</t>
  </si>
  <si>
    <t>Forsström/Jämsen</t>
  </si>
  <si>
    <t>Saar/Heina</t>
  </si>
  <si>
    <t>Goldmanis/Eklons</t>
  </si>
  <si>
    <t>Pyrhonen/Kanninen</t>
  </si>
  <si>
    <t>Balodis/Akmentina</t>
  </si>
  <si>
    <t>Kiiski/Linnaketo</t>
  </si>
  <si>
    <t>Mesikäpp/Kuutok</t>
  </si>
  <si>
    <t>Uski/Jäkkilä</t>
  </si>
  <si>
    <t>Goldberg/Lääne</t>
  </si>
  <si>
    <t>Juga/Ringenberg</t>
  </si>
  <si>
    <t>Rönnemaa/Rönnemaa</t>
  </si>
  <si>
    <t>Horkama/Veikkanen</t>
  </si>
  <si>
    <t>Vasilevsky/Krylov</t>
  </si>
  <si>
    <t>Feofanov/Gordyushkin</t>
  </si>
  <si>
    <t>Zhidkov/Viazmenskii</t>
  </si>
  <si>
    <t>Pints/Laos</t>
  </si>
  <si>
    <t>Vanaselja/Hōbemägi</t>
  </si>
  <si>
    <t>Kurvits/Rada</t>
  </si>
  <si>
    <t>Iofin/Eliseev</t>
  </si>
  <si>
    <t>Krickis/Laizans</t>
  </si>
  <si>
    <t>Kankkunen/Lönegren</t>
  </si>
  <si>
    <t>Koosa/Poola</t>
  </si>
  <si>
    <t>Ovaska/Siirilä</t>
  </si>
  <si>
    <t>Kuusik/Maalma</t>
  </si>
  <si>
    <t>Vaher/Kivi</t>
  </si>
  <si>
    <t>Sillaste/Liimann</t>
  </si>
  <si>
    <t>Elevant/Piir</t>
  </si>
  <si>
    <t>Kasari/Kuusmaa</t>
  </si>
  <si>
    <t>Vatter/Vallask</t>
  </si>
  <si>
    <t>Jalakas/Laipaik</t>
  </si>
  <si>
    <t>Dirzininkas/Strizanas</t>
  </si>
  <si>
    <t>Franke/Sivous</t>
  </si>
  <si>
    <t>Laus/Raudsepp</t>
  </si>
  <si>
    <t>Reshetov/Koosa</t>
  </si>
  <si>
    <t>Rozentals/Mietins</t>
  </si>
  <si>
    <t>Murnikovas/Valiulis</t>
  </si>
  <si>
    <t>Söyring/Laine</t>
  </si>
  <si>
    <t>Vilbiks/Siivelt</t>
  </si>
  <si>
    <t>Shemet/Allas</t>
  </si>
  <si>
    <t>Truu/Jürgens</t>
  </si>
  <si>
    <t>Jaanson/Simm</t>
  </si>
  <si>
    <t>Tänak/ōunpuu</t>
  </si>
  <si>
    <t>Pihlas/Kiil</t>
  </si>
  <si>
    <t>Tereshchenkov/Kozlov</t>
  </si>
  <si>
    <t>Sarja/Audova</t>
  </si>
  <si>
    <t>Tölp/Guljajev</t>
  </si>
  <si>
    <t>Lyytikäinen/Jokioinen</t>
  </si>
  <si>
    <t>Aronov/Maksimov</t>
  </si>
  <si>
    <t>Reimal/Prants</t>
  </si>
  <si>
    <t>Jelle/Tali</t>
  </si>
  <si>
    <t>Madissoo/Pender</t>
  </si>
  <si>
    <t>East/Jōeäär</t>
  </si>
  <si>
    <t>Haamer/Tammel</t>
  </si>
  <si>
    <t>Irs/Luik</t>
  </si>
  <si>
    <t>Niinemets/Allika</t>
  </si>
  <si>
    <t>Müil/Vanamölder</t>
  </si>
  <si>
    <t>Laadre/Pilden</t>
  </si>
  <si>
    <t>Silt/Loel</t>
  </si>
  <si>
    <t>Repp/Ojaveer</t>
  </si>
  <si>
    <t>Vilu/Markson</t>
  </si>
  <si>
    <t>Kōrge/Otsing</t>
  </si>
  <si>
    <t>Kristall/Mering</t>
  </si>
  <si>
    <t>Nuiamäe/Jōessar</t>
  </si>
  <si>
    <t>Niitsalu/Pedius</t>
  </si>
  <si>
    <t>Liukanen/Liukanen</t>
  </si>
  <si>
    <t>SS2</t>
  </si>
  <si>
    <t>False start</t>
  </si>
  <si>
    <t>0.10</t>
  </si>
  <si>
    <t xml:space="preserve"> 3.57,1</t>
  </si>
  <si>
    <t xml:space="preserve"> 2.24,5</t>
  </si>
  <si>
    <t xml:space="preserve"> 2.47,3</t>
  </si>
  <si>
    <t xml:space="preserve">  22/9</t>
  </si>
  <si>
    <t xml:space="preserve">  11/4</t>
  </si>
  <si>
    <t xml:space="preserve"> 2.25,8</t>
  </si>
  <si>
    <t xml:space="preserve"> 2.48,9</t>
  </si>
  <si>
    <t xml:space="preserve">  10/3</t>
  </si>
  <si>
    <t xml:space="preserve">  16/7</t>
  </si>
  <si>
    <t xml:space="preserve"> 3.58,3</t>
  </si>
  <si>
    <t xml:space="preserve"> 2.26,9</t>
  </si>
  <si>
    <t xml:space="preserve"> 2.49,5</t>
  </si>
  <si>
    <t xml:space="preserve">  14/1</t>
  </si>
  <si>
    <t xml:space="preserve">  12/1</t>
  </si>
  <si>
    <t xml:space="preserve">  17/1</t>
  </si>
  <si>
    <t xml:space="preserve">  19/9</t>
  </si>
  <si>
    <t xml:space="preserve">  17/8</t>
  </si>
  <si>
    <t xml:space="preserve">  13/7</t>
  </si>
  <si>
    <t xml:space="preserve">  14/8</t>
  </si>
  <si>
    <t xml:space="preserve"> 16/6</t>
  </si>
  <si>
    <t xml:space="preserve"> 4.01,2</t>
  </si>
  <si>
    <t xml:space="preserve"> 2.28,1</t>
  </si>
  <si>
    <t xml:space="preserve"> 2.48,8</t>
  </si>
  <si>
    <t xml:space="preserve">  14/5</t>
  </si>
  <si>
    <t xml:space="preserve">  15/6</t>
  </si>
  <si>
    <t xml:space="preserve"> 4.00,9</t>
  </si>
  <si>
    <t xml:space="preserve"> 2.31,2</t>
  </si>
  <si>
    <t xml:space="preserve"> 2.55,0</t>
  </si>
  <si>
    <t xml:space="preserve">  21/9</t>
  </si>
  <si>
    <t xml:space="preserve"> 4.04,7</t>
  </si>
  <si>
    <t xml:space="preserve"> 2.32,6</t>
  </si>
  <si>
    <t xml:space="preserve"> 2.52,0</t>
  </si>
  <si>
    <t xml:space="preserve">  13/5</t>
  </si>
  <si>
    <t xml:space="preserve"> 4.15,6</t>
  </si>
  <si>
    <t xml:space="preserve"> 2.28,9</t>
  </si>
  <si>
    <t xml:space="preserve"> 2.49,9</t>
  </si>
  <si>
    <t xml:space="preserve">  15/2</t>
  </si>
  <si>
    <t xml:space="preserve">  18/2</t>
  </si>
  <si>
    <t xml:space="preserve"> 4.09,1</t>
  </si>
  <si>
    <t xml:space="preserve"> 2.33,9</t>
  </si>
  <si>
    <t xml:space="preserve"> 2.52,1</t>
  </si>
  <si>
    <t xml:space="preserve">  20/8</t>
  </si>
  <si>
    <t xml:space="preserve"> 4.11,9</t>
  </si>
  <si>
    <t xml:space="preserve"> 2.35,2</t>
  </si>
  <si>
    <t xml:space="preserve"> 2.55,1</t>
  </si>
  <si>
    <t xml:space="preserve">  23/10</t>
  </si>
  <si>
    <t xml:space="preserve"> 4.49,8</t>
  </si>
  <si>
    <t xml:space="preserve">  18/8</t>
  </si>
  <si>
    <t xml:space="preserve">  19/6</t>
  </si>
  <si>
    <t xml:space="preserve"> 4.06,2</t>
  </si>
  <si>
    <t xml:space="preserve"> 2.28,8</t>
  </si>
  <si>
    <t xml:space="preserve">  20/3</t>
  </si>
  <si>
    <t xml:space="preserve">  20/7</t>
  </si>
  <si>
    <t xml:space="preserve"> 4.03,3</t>
  </si>
  <si>
    <t xml:space="preserve"> 2.32,7</t>
  </si>
  <si>
    <t xml:space="preserve">  21/2</t>
  </si>
  <si>
    <t xml:space="preserve">  22/4</t>
  </si>
  <si>
    <t xml:space="preserve"> 4.02,0</t>
  </si>
  <si>
    <t xml:space="preserve"> 2.34,2</t>
  </si>
  <si>
    <t xml:space="preserve"> 2.55,5</t>
  </si>
  <si>
    <t xml:space="preserve">  20/2</t>
  </si>
  <si>
    <t xml:space="preserve">  24/2</t>
  </si>
  <si>
    <t xml:space="preserve">  25/2</t>
  </si>
  <si>
    <t xml:space="preserve">  30/5</t>
  </si>
  <si>
    <t xml:space="preserve">  16/3</t>
  </si>
  <si>
    <t xml:space="preserve"> 4.06,9</t>
  </si>
  <si>
    <t xml:space="preserve"> 2.29,5</t>
  </si>
  <si>
    <t xml:space="preserve"> 3.00,6</t>
  </si>
  <si>
    <t xml:space="preserve"> 4.04,3</t>
  </si>
  <si>
    <t xml:space="preserve"> 2.36,1</t>
  </si>
  <si>
    <t xml:space="preserve"> 2.58,4</t>
  </si>
  <si>
    <t xml:space="preserve">  22/1</t>
  </si>
  <si>
    <t xml:space="preserve">  27/2</t>
  </si>
  <si>
    <t xml:space="preserve">  27/1</t>
  </si>
  <si>
    <t xml:space="preserve">  24/5</t>
  </si>
  <si>
    <t xml:space="preserve"> 2.38,2</t>
  </si>
  <si>
    <t xml:space="preserve"> 2.56,1</t>
  </si>
  <si>
    <t xml:space="preserve">  26/10</t>
  </si>
  <si>
    <t xml:space="preserve"> 4.13,9</t>
  </si>
  <si>
    <t xml:space="preserve"> 2.36,8</t>
  </si>
  <si>
    <t xml:space="preserve"> 2.59,4</t>
  </si>
  <si>
    <t xml:space="preserve">  29/1</t>
  </si>
  <si>
    <t>+ 1.05,0</t>
  </si>
  <si>
    <t xml:space="preserve"> 4.20,0</t>
  </si>
  <si>
    <t xml:space="preserve"> 2.34,7</t>
  </si>
  <si>
    <t xml:space="preserve"> 2.58,5</t>
  </si>
  <si>
    <t xml:space="preserve">  28/10</t>
  </si>
  <si>
    <t xml:space="preserve">  34/9</t>
  </si>
  <si>
    <t xml:space="preserve">  25/3</t>
  </si>
  <si>
    <t xml:space="preserve">  28/9</t>
  </si>
  <si>
    <t xml:space="preserve">  25/8</t>
  </si>
  <si>
    <t xml:space="preserve">  26/3</t>
  </si>
  <si>
    <t xml:space="preserve">  34/3</t>
  </si>
  <si>
    <t xml:space="preserve">  31/3</t>
  </si>
  <si>
    <t xml:space="preserve">  30/1</t>
  </si>
  <si>
    <t xml:space="preserve"> 4.05,1</t>
  </si>
  <si>
    <t xml:space="preserve"> 3.00,2</t>
  </si>
  <si>
    <t xml:space="preserve">  33/2</t>
  </si>
  <si>
    <t xml:space="preserve"> 4.08,0</t>
  </si>
  <si>
    <t xml:space="preserve"> 2.57,3</t>
  </si>
  <si>
    <t xml:space="preserve">  27/11</t>
  </si>
  <si>
    <t xml:space="preserve"> 4.10,5</t>
  </si>
  <si>
    <t xml:space="preserve"> 2.33,3</t>
  </si>
  <si>
    <t xml:space="preserve"> 2.57,7</t>
  </si>
  <si>
    <t xml:space="preserve">  23/1</t>
  </si>
  <si>
    <t xml:space="preserve"> 4.16,3</t>
  </si>
  <si>
    <t xml:space="preserve"> 2.33,5</t>
  </si>
  <si>
    <t xml:space="preserve"> 2.56,6</t>
  </si>
  <si>
    <t xml:space="preserve">  36/2</t>
  </si>
  <si>
    <t xml:space="preserve">  24/1</t>
  </si>
  <si>
    <t xml:space="preserve">  32/2</t>
  </si>
  <si>
    <t xml:space="preserve"> 4.12,4</t>
  </si>
  <si>
    <t xml:space="preserve"> 2.36,3</t>
  </si>
  <si>
    <t xml:space="preserve"> 3.02,9</t>
  </si>
  <si>
    <t xml:space="preserve">  32/1</t>
  </si>
  <si>
    <t xml:space="preserve">  35/1</t>
  </si>
  <si>
    <t xml:space="preserve"> 4.14,3</t>
  </si>
  <si>
    <t xml:space="preserve"> 2.38,0</t>
  </si>
  <si>
    <t xml:space="preserve"> 3.05,4</t>
  </si>
  <si>
    <t xml:space="preserve">  36/5</t>
  </si>
  <si>
    <t xml:space="preserve">  36/4</t>
  </si>
  <si>
    <t xml:space="preserve"> 4.17,6</t>
  </si>
  <si>
    <t xml:space="preserve"> 2.37,9</t>
  </si>
  <si>
    <t xml:space="preserve"> 3.08,3</t>
  </si>
  <si>
    <t xml:space="preserve">  35/4</t>
  </si>
  <si>
    <t xml:space="preserve"> 4.16,8</t>
  </si>
  <si>
    <t xml:space="preserve"> 2.41,9</t>
  </si>
  <si>
    <t xml:space="preserve"> 3.05,7</t>
  </si>
  <si>
    <t xml:space="preserve">  37/5</t>
  </si>
  <si>
    <t xml:space="preserve"> 39/12</t>
  </si>
  <si>
    <t xml:space="preserve">  35/3</t>
  </si>
  <si>
    <t xml:space="preserve">  34/2</t>
  </si>
  <si>
    <t xml:space="preserve"> 4.13,8</t>
  </si>
  <si>
    <t xml:space="preserve"> 2.37,4</t>
  </si>
  <si>
    <t xml:space="preserve"> 4.14,6</t>
  </si>
  <si>
    <t xml:space="preserve"> 2.40,2</t>
  </si>
  <si>
    <t xml:space="preserve"> 3.01,5</t>
  </si>
  <si>
    <t xml:space="preserve"> 4.20,4</t>
  </si>
  <si>
    <t xml:space="preserve"> 3.04,0</t>
  </si>
  <si>
    <t xml:space="preserve"> 4.21,4</t>
  </si>
  <si>
    <t xml:space="preserve"> 2.42,8</t>
  </si>
  <si>
    <t xml:space="preserve"> 3.06,2</t>
  </si>
  <si>
    <t xml:space="preserve">  44/2</t>
  </si>
  <si>
    <t xml:space="preserve">  41/2</t>
  </si>
  <si>
    <t xml:space="preserve"> 43/2</t>
  </si>
  <si>
    <t xml:space="preserve"> 4.17,0</t>
  </si>
  <si>
    <t xml:space="preserve"> 3.09,2</t>
  </si>
  <si>
    <t xml:space="preserve"> 4.25,3</t>
  </si>
  <si>
    <t xml:space="preserve"> 3.06,3</t>
  </si>
  <si>
    <t xml:space="preserve"> 3.47,3</t>
  </si>
  <si>
    <t xml:space="preserve">  46/4</t>
  </si>
  <si>
    <t>+ 2.33,8</t>
  </si>
  <si>
    <t xml:space="preserve"> 4.23,9</t>
  </si>
  <si>
    <t xml:space="preserve"> 2.43,2</t>
  </si>
  <si>
    <t xml:space="preserve"> 5.19,8</t>
  </si>
  <si>
    <t xml:space="preserve">  31/1</t>
  </si>
  <si>
    <t xml:space="preserve">  39/10</t>
  </si>
  <si>
    <t xml:space="preserve">  39/3</t>
  </si>
  <si>
    <t xml:space="preserve"> 4.11,4</t>
  </si>
  <si>
    <t xml:space="preserve"> 2.42,7</t>
  </si>
  <si>
    <t xml:space="preserve"> 2.58,3</t>
  </si>
  <si>
    <t xml:space="preserve">  30/6</t>
  </si>
  <si>
    <t xml:space="preserve">  32/11</t>
  </si>
  <si>
    <t xml:space="preserve">  38/1</t>
  </si>
  <si>
    <t xml:space="preserve"> 4.18,4</t>
  </si>
  <si>
    <t xml:space="preserve">  37/12</t>
  </si>
  <si>
    <t xml:space="preserve"> 41/5</t>
  </si>
  <si>
    <t xml:space="preserve"> 4.20,5</t>
  </si>
  <si>
    <t xml:space="preserve"> 2.44,1</t>
  </si>
  <si>
    <t xml:space="preserve"> 3.06,1</t>
  </si>
  <si>
    <t xml:space="preserve">  46/2</t>
  </si>
  <si>
    <t xml:space="preserve"> 47/3</t>
  </si>
  <si>
    <t xml:space="preserve"> 4.19,3</t>
  </si>
  <si>
    <t xml:space="preserve"> 2.45,1</t>
  </si>
  <si>
    <t xml:space="preserve"> 3.06,9</t>
  </si>
  <si>
    <t xml:space="preserve"> 4.21,6</t>
  </si>
  <si>
    <t xml:space="preserve"> 3.05,8</t>
  </si>
  <si>
    <t xml:space="preserve">  49/7</t>
  </si>
  <si>
    <t xml:space="preserve"> 4.24,5</t>
  </si>
  <si>
    <t xml:space="preserve"> 2.52,5</t>
  </si>
  <si>
    <t xml:space="preserve"> 3.08,6</t>
  </si>
  <si>
    <t xml:space="preserve">  51/4</t>
  </si>
  <si>
    <t>+ 1.40,5</t>
  </si>
  <si>
    <t xml:space="preserve"> 4.24,6</t>
  </si>
  <si>
    <t xml:space="preserve"> 2.50,8</t>
  </si>
  <si>
    <t xml:space="preserve"> 3.14,6</t>
  </si>
  <si>
    <t xml:space="preserve">  50/14</t>
  </si>
  <si>
    <t xml:space="preserve">  48/13</t>
  </si>
  <si>
    <t xml:space="preserve">  43/5</t>
  </si>
  <si>
    <t xml:space="preserve"> 4.22,6</t>
  </si>
  <si>
    <t xml:space="preserve"> 2.44,0</t>
  </si>
  <si>
    <t xml:space="preserve"> 2.59,5</t>
  </si>
  <si>
    <t xml:space="preserve">  48/5</t>
  </si>
  <si>
    <t xml:space="preserve"> 44/7</t>
  </si>
  <si>
    <t xml:space="preserve"> 4.19,1</t>
  </si>
  <si>
    <t xml:space="preserve"> 3.06,7</t>
  </si>
  <si>
    <t xml:space="preserve"> 4.18,1</t>
  </si>
  <si>
    <t xml:space="preserve"> 2.44,9</t>
  </si>
  <si>
    <t xml:space="preserve"> 3.06,8</t>
  </si>
  <si>
    <t xml:space="preserve">  53/6</t>
  </si>
  <si>
    <t xml:space="preserve"> 48/2</t>
  </si>
  <si>
    <t xml:space="preserve"> 50/3</t>
  </si>
  <si>
    <t xml:space="preserve"> 4.20,9</t>
  </si>
  <si>
    <t xml:space="preserve"> 2.46,7</t>
  </si>
  <si>
    <t xml:space="preserve"> 3.07,1</t>
  </si>
  <si>
    <t xml:space="preserve"> 2.44,8</t>
  </si>
  <si>
    <t xml:space="preserve"> 3.23,7</t>
  </si>
  <si>
    <t xml:space="preserve">  58/7</t>
  </si>
  <si>
    <t xml:space="preserve">  57/7</t>
  </si>
  <si>
    <t xml:space="preserve"> 4.22,0</t>
  </si>
  <si>
    <t>59.26,8</t>
  </si>
  <si>
    <t xml:space="preserve"> 4.28,8</t>
  </si>
  <si>
    <t>59.29,2</t>
  </si>
  <si>
    <t>+ 0.02,4</t>
  </si>
  <si>
    <t xml:space="preserve"> 4.29,1</t>
  </si>
  <si>
    <t>59.56,1</t>
  </si>
  <si>
    <t>+ 0.29,3</t>
  </si>
  <si>
    <t xml:space="preserve"> 4.33,7</t>
  </si>
  <si>
    <t xml:space="preserve"> 1:00.40,2</t>
  </si>
  <si>
    <t>+ 1.13,4</t>
  </si>
  <si>
    <t xml:space="preserve"> 4.31,8</t>
  </si>
  <si>
    <t xml:space="preserve"> 1:00.57,3</t>
  </si>
  <si>
    <t>+ 1.30,5</t>
  </si>
  <si>
    <t xml:space="preserve"> 4.32,4</t>
  </si>
  <si>
    <t xml:space="preserve"> 1:01.06,5</t>
  </si>
  <si>
    <t>+ 1.39,7</t>
  </si>
  <si>
    <t xml:space="preserve"> 1:01.14,3</t>
  </si>
  <si>
    <t xml:space="preserve"> 4.36,9</t>
  </si>
  <si>
    <t xml:space="preserve"> 1:01.39,0</t>
  </si>
  <si>
    <t>+ 2.12,2</t>
  </si>
  <si>
    <t xml:space="preserve"> 4.40,8</t>
  </si>
  <si>
    <t xml:space="preserve"> 1:01.57,3</t>
  </si>
  <si>
    <t xml:space="preserve">  15/9</t>
  </si>
  <si>
    <t>+ 2.30,5</t>
  </si>
  <si>
    <t xml:space="preserve"> 4.34,8</t>
  </si>
  <si>
    <t xml:space="preserve"> 1:02.29,2</t>
  </si>
  <si>
    <t>+ 3.02,4</t>
  </si>
  <si>
    <t xml:space="preserve"> 4.35,8</t>
  </si>
  <si>
    <t xml:space="preserve"> 1:02.46,1</t>
  </si>
  <si>
    <t xml:space="preserve">  10/1</t>
  </si>
  <si>
    <t>+ 3.19,3</t>
  </si>
  <si>
    <t xml:space="preserve"> 4.40,3</t>
  </si>
  <si>
    <t xml:space="preserve"> 1:03.21,1</t>
  </si>
  <si>
    <t>+ 3.54,3</t>
  </si>
  <si>
    <t xml:space="preserve"> 4.41,8</t>
  </si>
  <si>
    <t xml:space="preserve"> 1:03.32,9</t>
  </si>
  <si>
    <t>+ 4.06,1</t>
  </si>
  <si>
    <t xml:space="preserve"> 1:03.39,3</t>
  </si>
  <si>
    <t>+ 4.12,5</t>
  </si>
  <si>
    <t xml:space="preserve"> 1:03.44,3</t>
  </si>
  <si>
    <t>+ 4.17,5</t>
  </si>
  <si>
    <t xml:space="preserve"> 4.50,5</t>
  </si>
  <si>
    <t xml:space="preserve"> 1:04.07,4</t>
  </si>
  <si>
    <t>+ 4.40,6</t>
  </si>
  <si>
    <t xml:space="preserve"> 4.53,1</t>
  </si>
  <si>
    <t xml:space="preserve"> 1:04.19,7</t>
  </si>
  <si>
    <t>+ 4.52,9</t>
  </si>
  <si>
    <t xml:space="preserve"> 4.41,7</t>
  </si>
  <si>
    <t xml:space="preserve"> 1:04.48,0</t>
  </si>
  <si>
    <t>+ 5.21,2</t>
  </si>
  <si>
    <t xml:space="preserve"> 4.39,1</t>
  </si>
  <si>
    <t xml:space="preserve"> 1:04.53,0</t>
  </si>
  <si>
    <t>+ 5.26,2</t>
  </si>
  <si>
    <t xml:space="preserve"> 4.57,0</t>
  </si>
  <si>
    <t xml:space="preserve"> 1:05.48,5</t>
  </si>
  <si>
    <t>+ 6.21,7</t>
  </si>
  <si>
    <t xml:space="preserve"> 4.30,8</t>
  </si>
  <si>
    <t xml:space="preserve"> 1:13.35,9</t>
  </si>
  <si>
    <t>+14.09,1</t>
  </si>
  <si>
    <t>1:58.56,0</t>
  </si>
  <si>
    <t>2:01.54,5</t>
  </si>
  <si>
    <t>Retired</t>
  </si>
  <si>
    <t xml:space="preserve">  23/6</t>
  </si>
  <si>
    <t xml:space="preserve"> 4.45,1</t>
  </si>
  <si>
    <t xml:space="preserve"> 1:04.40,4</t>
  </si>
  <si>
    <t>+ 5.13,6</t>
  </si>
  <si>
    <t xml:space="preserve"> 4.43,3</t>
  </si>
  <si>
    <t xml:space="preserve"> 1:05.05,7</t>
  </si>
  <si>
    <t>+ 5.38,9</t>
  </si>
  <si>
    <t xml:space="preserve"> 4.45,2</t>
  </si>
  <si>
    <t xml:space="preserve"> 1:05.35,5</t>
  </si>
  <si>
    <t>+ 6.08,7</t>
  </si>
  <si>
    <t xml:space="preserve"> 4.55,8</t>
  </si>
  <si>
    <t xml:space="preserve"> 1:06.03,8</t>
  </si>
  <si>
    <t>+ 6.37,0</t>
  </si>
  <si>
    <t xml:space="preserve"> 4.49,0</t>
  </si>
  <si>
    <t xml:space="preserve"> 1:06.05,2</t>
  </si>
  <si>
    <t>+ 6.38,4</t>
  </si>
  <si>
    <t xml:space="preserve"> 4.57,5</t>
  </si>
  <si>
    <t xml:space="preserve"> 1:06.23,7</t>
  </si>
  <si>
    <t>+ 6.56,9</t>
  </si>
  <si>
    <t xml:space="preserve"> 5.00,8</t>
  </si>
  <si>
    <t xml:space="preserve"> 1:06.49,7</t>
  </si>
  <si>
    <t>+ 7.22,9</t>
  </si>
  <si>
    <t xml:space="preserve"> 28/1</t>
  </si>
  <si>
    <t xml:space="preserve"> 4.55,7</t>
  </si>
  <si>
    <t xml:space="preserve"> 1:07.18,7</t>
  </si>
  <si>
    <t>+ 7.51,9</t>
  </si>
  <si>
    <t xml:space="preserve"> 29/2</t>
  </si>
  <si>
    <t xml:space="preserve"> 4.52,3</t>
  </si>
  <si>
    <t xml:space="preserve"> 1:07.19,1</t>
  </si>
  <si>
    <t xml:space="preserve">  26/4</t>
  </si>
  <si>
    <t>+ 7.52,3</t>
  </si>
  <si>
    <t xml:space="preserve"> 30/3</t>
  </si>
  <si>
    <t xml:space="preserve"> 4.52,1</t>
  </si>
  <si>
    <t xml:space="preserve"> 1:07.20,0</t>
  </si>
  <si>
    <t>+ 7.53,2</t>
  </si>
  <si>
    <t xml:space="preserve"> 5.08,5</t>
  </si>
  <si>
    <t xml:space="preserve"> 1:07.28,1</t>
  </si>
  <si>
    <t>+ 8.01,3</t>
  </si>
  <si>
    <t xml:space="preserve"> 4.59,1</t>
  </si>
  <si>
    <t xml:space="preserve"> 1:07.40,5</t>
  </si>
  <si>
    <t>+ 8.13,7</t>
  </si>
  <si>
    <t xml:space="preserve"> 5.01,1</t>
  </si>
  <si>
    <t xml:space="preserve"> 1:08.00,6</t>
  </si>
  <si>
    <t>+ 8.33,8</t>
  </si>
  <si>
    <t xml:space="preserve"> 34/1</t>
  </si>
  <si>
    <t xml:space="preserve"> 1:08.01,0</t>
  </si>
  <si>
    <t>+ 8.34,2</t>
  </si>
  <si>
    <t xml:space="preserve"> 35/2</t>
  </si>
  <si>
    <t xml:space="preserve"> 5.25,9</t>
  </si>
  <si>
    <t xml:space="preserve"> 1:08.19,8</t>
  </si>
  <si>
    <t>+ 8.53,0</t>
  </si>
  <si>
    <t xml:space="preserve"> 36/4</t>
  </si>
  <si>
    <t xml:space="preserve"> 4.59,2</t>
  </si>
  <si>
    <t xml:space="preserve"> 1:08.37,4</t>
  </si>
  <si>
    <t>+ 9.10,6</t>
  </si>
  <si>
    <t xml:space="preserve"> 5.03,8</t>
  </si>
  <si>
    <t xml:space="preserve"> 1:08.39,6</t>
  </si>
  <si>
    <t>+ 9.12,8</t>
  </si>
  <si>
    <t xml:space="preserve"> 38/5</t>
  </si>
  <si>
    <t xml:space="preserve"> 4.57,1</t>
  </si>
  <si>
    <t xml:space="preserve"> 1:08.55,7</t>
  </si>
  <si>
    <t>+ 9.28,9</t>
  </si>
  <si>
    <t xml:space="preserve"> 39/3</t>
  </si>
  <si>
    <t xml:space="preserve"> 4.55,2</t>
  </si>
  <si>
    <t xml:space="preserve"> 1:08.59,1</t>
  </si>
  <si>
    <t>+ 9.32,3</t>
  </si>
  <si>
    <t xml:space="preserve"> 40/6</t>
  </si>
  <si>
    <t xml:space="preserve"> 5.05,7</t>
  </si>
  <si>
    <t xml:space="preserve"> 1:09.21,2</t>
  </si>
  <si>
    <t>+ 9.54,4</t>
  </si>
  <si>
    <t xml:space="preserve"> 5.10,8</t>
  </si>
  <si>
    <t xml:space="preserve"> 1:09.22,1</t>
  </si>
  <si>
    <t>+ 9.55,3</t>
  </si>
  <si>
    <t xml:space="preserve"> 42/2</t>
  </si>
  <si>
    <t xml:space="preserve"> 5.16,5</t>
  </si>
  <si>
    <t xml:space="preserve"> 1:09.59,3</t>
  </si>
  <si>
    <t>+10.32,5</t>
  </si>
  <si>
    <t xml:space="preserve"> 43/1</t>
  </si>
  <si>
    <t xml:space="preserve"> 5.11,1</t>
  </si>
  <si>
    <t xml:space="preserve"> 1:10.04,9</t>
  </si>
  <si>
    <t>+10.38,1</t>
  </si>
  <si>
    <t xml:space="preserve"> 5.09,5</t>
  </si>
  <si>
    <t xml:space="preserve"> 1:10.11,8</t>
  </si>
  <si>
    <t>+10.45,0</t>
  </si>
  <si>
    <t xml:space="preserve"> 45/6</t>
  </si>
  <si>
    <t xml:space="preserve"> 5.05,4</t>
  </si>
  <si>
    <t xml:space="preserve"> 1:10.21,9</t>
  </si>
  <si>
    <t>+10.55,1</t>
  </si>
  <si>
    <t xml:space="preserve"> 46/3</t>
  </si>
  <si>
    <t xml:space="preserve"> 5.10,2</t>
  </si>
  <si>
    <t xml:space="preserve"> 1:10.22,2</t>
  </si>
  <si>
    <t>+10.55,4</t>
  </si>
  <si>
    <t xml:space="preserve"> 47/7</t>
  </si>
  <si>
    <t xml:space="preserve"> 6.04,0</t>
  </si>
  <si>
    <t xml:space="preserve"> 1:10.45,2</t>
  </si>
  <si>
    <t>+11.18,4</t>
  </si>
  <si>
    <t xml:space="preserve"> 48/8</t>
  </si>
  <si>
    <t xml:space="preserve"> 5.05,8</t>
  </si>
  <si>
    <t xml:space="preserve"> 1:10.55,0</t>
  </si>
  <si>
    <t xml:space="preserve"> 1:11.20,3</t>
  </si>
  <si>
    <t>+11.53,5</t>
  </si>
  <si>
    <t xml:space="preserve"> 50/6</t>
  </si>
  <si>
    <t xml:space="preserve"> 5.13,2</t>
  </si>
  <si>
    <t xml:space="preserve"> 1:11.21,3</t>
  </si>
  <si>
    <t>+11.54,5</t>
  </si>
  <si>
    <t xml:space="preserve"> 51/2</t>
  </si>
  <si>
    <t xml:space="preserve"> 5.17,0</t>
  </si>
  <si>
    <t xml:space="preserve"> 1:12.12,4</t>
  </si>
  <si>
    <t>+12.45,6</t>
  </si>
  <si>
    <t xml:space="preserve"> 5.16,3</t>
  </si>
  <si>
    <t xml:space="preserve"> 1:12.14,4</t>
  </si>
  <si>
    <t>+12.47,6</t>
  </si>
  <si>
    <t xml:space="preserve"> 53/8</t>
  </si>
  <si>
    <t xml:space="preserve"> 5.16,2</t>
  </si>
  <si>
    <t xml:space="preserve"> 1:12.41,9</t>
  </si>
  <si>
    <t>+13.15,1</t>
  </si>
  <si>
    <t xml:space="preserve"> 54/3</t>
  </si>
  <si>
    <t xml:space="preserve"> 1:12.59,6</t>
  </si>
  <si>
    <t xml:space="preserve">  56/4</t>
  </si>
  <si>
    <t>+13.32,8</t>
  </si>
  <si>
    <t xml:space="preserve"> 5.19,9</t>
  </si>
  <si>
    <t xml:space="preserve"> 1:12.59,7</t>
  </si>
  <si>
    <t>+13.32,9</t>
  </si>
  <si>
    <t xml:space="preserve"> 56/4</t>
  </si>
  <si>
    <t xml:space="preserve"> 5.23,6</t>
  </si>
  <si>
    <t xml:space="preserve"> 1:13.02,9</t>
  </si>
  <si>
    <t>+13.36,1</t>
  </si>
  <si>
    <t xml:space="preserve"> 5.24,8</t>
  </si>
  <si>
    <t xml:space="preserve"> 1:13.34,2</t>
  </si>
  <si>
    <t>+14.07,4</t>
  </si>
  <si>
    <t xml:space="preserve"> 5.20,9</t>
  </si>
  <si>
    <t xml:space="preserve"> 1:14.01,2</t>
  </si>
  <si>
    <t>+14.34,4</t>
  </si>
  <si>
    <t xml:space="preserve"> 5.24,7</t>
  </si>
  <si>
    <t xml:space="preserve"> 1:14.04,2</t>
  </si>
  <si>
    <t>+14.37,4</t>
  </si>
  <si>
    <t xml:space="preserve"> 5.33,8</t>
  </si>
  <si>
    <t xml:space="preserve"> 1:15.11,8</t>
  </si>
  <si>
    <t>+15.45,0</t>
  </si>
  <si>
    <t xml:space="preserve"> 5.37,9</t>
  </si>
  <si>
    <t xml:space="preserve"> 1:15.39,4</t>
  </si>
  <si>
    <t xml:space="preserve"> 5.09,6</t>
  </si>
  <si>
    <t xml:space="preserve"> 1:15.55,7</t>
  </si>
  <si>
    <t>+16.28,9</t>
  </si>
  <si>
    <t xml:space="preserve"> 5.26,4</t>
  </si>
  <si>
    <t xml:space="preserve"> 1:16.06,4</t>
  </si>
  <si>
    <t xml:space="preserve">  64/4</t>
  </si>
  <si>
    <t>+16.39,6</t>
  </si>
  <si>
    <t xml:space="preserve"> 5.01,8</t>
  </si>
  <si>
    <t xml:space="preserve"> 1:19.07,5</t>
  </si>
  <si>
    <t>+19.40,7</t>
  </si>
  <si>
    <t xml:space="preserve"> 5.27,2</t>
  </si>
  <si>
    <t xml:space="preserve"> 1:24.11,9</t>
  </si>
  <si>
    <t>+24.45,1</t>
  </si>
  <si>
    <t xml:space="preserve"> 5.23,4</t>
  </si>
  <si>
    <t xml:space="preserve"> 1:27.06,9</t>
  </si>
  <si>
    <t>+27.40,1</t>
  </si>
  <si>
    <t xml:space="preserve"> 5.06,9</t>
  </si>
  <si>
    <t xml:space="preserve"> 1:28.27,5</t>
  </si>
  <si>
    <t>+29.00,7</t>
  </si>
  <si>
    <t xml:space="preserve">  34/11</t>
  </si>
  <si>
    <t xml:space="preserve">  38/4</t>
  </si>
  <si>
    <t xml:space="preserve">  30/2</t>
  </si>
  <si>
    <t xml:space="preserve"> 4.53,3</t>
  </si>
  <si>
    <t xml:space="preserve">  28/5</t>
  </si>
  <si>
    <t xml:space="preserve">  35/6</t>
  </si>
  <si>
    <t xml:space="preserve">  68/3</t>
  </si>
  <si>
    <t xml:space="preserve">  44/6</t>
  </si>
  <si>
    <t xml:space="preserve">  51/13</t>
  </si>
  <si>
    <t xml:space="preserve">  52/1</t>
  </si>
  <si>
    <t xml:space="preserve">  35/12</t>
  </si>
  <si>
    <t xml:space="preserve">  43/6</t>
  </si>
  <si>
    <t xml:space="preserve">  53/7</t>
  </si>
  <si>
    <t xml:space="preserve">  57/2</t>
  </si>
  <si>
    <t xml:space="preserve">  55/9</t>
  </si>
  <si>
    <t xml:space="preserve"> 5.29,6</t>
  </si>
  <si>
    <t xml:space="preserve"> 1:12.42,7</t>
  </si>
  <si>
    <t xml:space="preserve">  72/6</t>
  </si>
  <si>
    <t>+13.15,9</t>
  </si>
  <si>
    <t xml:space="preserve">  63/6</t>
  </si>
  <si>
    <t xml:space="preserve"> 58/9</t>
  </si>
  <si>
    <t xml:space="preserve">  67/12</t>
  </si>
  <si>
    <t xml:space="preserve"> 59/12</t>
  </si>
  <si>
    <t xml:space="preserve"> 60/5</t>
  </si>
  <si>
    <t xml:space="preserve">  60/5</t>
  </si>
  <si>
    <t xml:space="preserve"> 62/7</t>
  </si>
  <si>
    <t xml:space="preserve"> 63/8</t>
  </si>
  <si>
    <t xml:space="preserve"> 5.24,4</t>
  </si>
  <si>
    <t xml:space="preserve"> 1:15.18,0</t>
  </si>
  <si>
    <t>+15.51,2</t>
  </si>
  <si>
    <t xml:space="preserve"> 64/10</t>
  </si>
  <si>
    <t xml:space="preserve"> 5.23,5</t>
  </si>
  <si>
    <t xml:space="preserve"> 1:15.24,4</t>
  </si>
  <si>
    <t>+15.57,6</t>
  </si>
  <si>
    <t xml:space="preserve"> 65/9</t>
  </si>
  <si>
    <t xml:space="preserve"> 5.31,1</t>
  </si>
  <si>
    <t xml:space="preserve"> 1:15.35,6</t>
  </si>
  <si>
    <t>+16.08,8</t>
  </si>
  <si>
    <t xml:space="preserve"> 66/13</t>
  </si>
  <si>
    <t xml:space="preserve">  76/14</t>
  </si>
  <si>
    <t xml:space="preserve"> 67/4</t>
  </si>
  <si>
    <t xml:space="preserve">  49/3</t>
  </si>
  <si>
    <t xml:space="preserve"> 68/5</t>
  </si>
  <si>
    <t xml:space="preserve">  69/5</t>
  </si>
  <si>
    <t xml:space="preserve"> 69/10</t>
  </si>
  <si>
    <t xml:space="preserve"> 5.29,2</t>
  </si>
  <si>
    <t xml:space="preserve"> 1:17.08,2</t>
  </si>
  <si>
    <t>+17.41,4</t>
  </si>
  <si>
    <t xml:space="preserve"> 1:17.25,7</t>
  </si>
  <si>
    <t>+17.58,9</t>
  </si>
  <si>
    <t xml:space="preserve"> 71/10</t>
  </si>
  <si>
    <t xml:space="preserve"> 5.42,8</t>
  </si>
  <si>
    <t xml:space="preserve"> 1:18.47,4</t>
  </si>
  <si>
    <t xml:space="preserve">  77/11</t>
  </si>
  <si>
    <t>+19.20,6</t>
  </si>
  <si>
    <t xml:space="preserve"> 72/11</t>
  </si>
  <si>
    <t xml:space="preserve">  41/1</t>
  </si>
  <si>
    <t xml:space="preserve"> 73/1</t>
  </si>
  <si>
    <t xml:space="preserve"> 5.49,3</t>
  </si>
  <si>
    <t xml:space="preserve"> 1:20.46,2</t>
  </si>
  <si>
    <t xml:space="preserve">  80/1</t>
  </si>
  <si>
    <t>+21.19,4</t>
  </si>
  <si>
    <t xml:space="preserve"> 74/2</t>
  </si>
  <si>
    <t xml:space="preserve"> 5.56,0</t>
  </si>
  <si>
    <t xml:space="preserve"> 1:21.24,0</t>
  </si>
  <si>
    <t>+21.57,2</t>
  </si>
  <si>
    <t xml:space="preserve"> 75/8</t>
  </si>
  <si>
    <t xml:space="preserve"> 6.02,2</t>
  </si>
  <si>
    <t xml:space="preserve"> 1:22.47,3</t>
  </si>
  <si>
    <t xml:space="preserve">  83/8</t>
  </si>
  <si>
    <t>+23.20,5</t>
  </si>
  <si>
    <t xml:space="preserve"> 77/6</t>
  </si>
  <si>
    <t xml:space="preserve"> 5.24,0</t>
  </si>
  <si>
    <t xml:space="preserve"> 1:24.16,3</t>
  </si>
  <si>
    <t>+24.49,5</t>
  </si>
  <si>
    <t xml:space="preserve"> 78/12</t>
  </si>
  <si>
    <t xml:space="preserve"> 5.49,6</t>
  </si>
  <si>
    <t xml:space="preserve"> 1:25.38,7</t>
  </si>
  <si>
    <t>+26.11,9</t>
  </si>
  <si>
    <t xml:space="preserve"> 6.04,9</t>
  </si>
  <si>
    <t xml:space="preserve"> 1:28.24,5</t>
  </si>
  <si>
    <t xml:space="preserve">  85/7</t>
  </si>
  <si>
    <t>+28.57,7</t>
  </si>
  <si>
    <t xml:space="preserve"> 81/3</t>
  </si>
  <si>
    <t xml:space="preserve"> 6.31,0</t>
  </si>
  <si>
    <t xml:space="preserve"> 1:28.26,4</t>
  </si>
  <si>
    <t xml:space="preserve">  86/3</t>
  </si>
  <si>
    <t>+28.59,6</t>
  </si>
  <si>
    <t xml:space="preserve"> 82/12</t>
  </si>
  <si>
    <t xml:space="preserve"> 83/13</t>
  </si>
  <si>
    <t xml:space="preserve"> 5.44,4</t>
  </si>
  <si>
    <t xml:space="preserve"> 1:30.58,6</t>
  </si>
  <si>
    <t>+31.31,8</t>
  </si>
  <si>
    <t xml:space="preserve"> 84/4</t>
  </si>
  <si>
    <t xml:space="preserve"> 6.49,8</t>
  </si>
  <si>
    <t xml:space="preserve"> 1:33.18,6</t>
  </si>
  <si>
    <t xml:space="preserve">  87/4</t>
  </si>
  <si>
    <t>+33.51,8</t>
  </si>
  <si>
    <t xml:space="preserve"> 5.43,5</t>
  </si>
  <si>
    <t xml:space="preserve"> 1:38.10,6</t>
  </si>
  <si>
    <t>+38.43,8</t>
  </si>
  <si>
    <t>21.02,0</t>
  </si>
  <si>
    <t xml:space="preserve">  88/5</t>
  </si>
  <si>
    <t xml:space="preserve">  67</t>
  </si>
  <si>
    <t>SS11F</t>
  </si>
  <si>
    <t xml:space="preserve">  48</t>
  </si>
  <si>
    <t xml:space="preserve"> 152</t>
  </si>
  <si>
    <t xml:space="preserve"> 128</t>
  </si>
  <si>
    <t>SS11S</t>
  </si>
  <si>
    <t xml:space="preserve">  85</t>
  </si>
  <si>
    <t>SS10F</t>
  </si>
  <si>
    <t xml:space="preserve">  79</t>
  </si>
  <si>
    <t>SS10S</t>
  </si>
  <si>
    <t xml:space="preserve">  88</t>
  </si>
  <si>
    <t>SS9F</t>
  </si>
  <si>
    <t xml:space="preserve"> 144</t>
  </si>
  <si>
    <t xml:space="preserve">  31</t>
  </si>
  <si>
    <t>SS9S</t>
  </si>
  <si>
    <t xml:space="preserve">  19</t>
  </si>
  <si>
    <t>SS8S</t>
  </si>
  <si>
    <t xml:space="preserve">  37</t>
  </si>
  <si>
    <t xml:space="preserve">  41</t>
  </si>
  <si>
    <t xml:space="preserve">  72</t>
  </si>
  <si>
    <t xml:space="preserve">  53</t>
  </si>
  <si>
    <t xml:space="preserve">  52</t>
  </si>
  <si>
    <t xml:space="preserve"> 101</t>
  </si>
  <si>
    <t xml:space="preserve"> 148</t>
  </si>
  <si>
    <t>TC7B</t>
  </si>
  <si>
    <t>2:25.18,4</t>
  </si>
  <si>
    <t xml:space="preserve"> 99</t>
  </si>
  <si>
    <t>TC10C</t>
  </si>
  <si>
    <t>TC7C</t>
  </si>
  <si>
    <t>13 min. late</t>
  </si>
  <si>
    <t xml:space="preserve"> 2.10</t>
  </si>
  <si>
    <t>TC10</t>
  </si>
  <si>
    <t>Avg.speed of winner  117.95 km/h</t>
  </si>
  <si>
    <t xml:space="preserve"> 43 Kuutok/Sher</t>
  </si>
  <si>
    <t>SS5</t>
  </si>
  <si>
    <t>Mustjala</t>
  </si>
  <si>
    <t xml:space="preserve"> 105.99 km/h</t>
  </si>
  <si>
    <t xml:space="preserve"> 109.41 km/h</t>
  </si>
  <si>
    <t xml:space="preserve"> 107.23 km/h</t>
  </si>
  <si>
    <t xml:space="preserve"> 100.58 km/h</t>
  </si>
  <si>
    <t xml:space="preserve">  95.73 km/h</t>
  </si>
  <si>
    <t xml:space="preserve">  96.14 km/h</t>
  </si>
  <si>
    <t xml:space="preserve">  97.89 km/h</t>
  </si>
  <si>
    <t xml:space="preserve">  97.38 km/h</t>
  </si>
  <si>
    <t xml:space="preserve">  96.28 km/h</t>
  </si>
  <si>
    <t xml:space="preserve">  94.92 km/h</t>
  </si>
  <si>
    <t xml:space="preserve">  83.25 km/h</t>
  </si>
  <si>
    <t>14.95 km</t>
  </si>
  <si>
    <t xml:space="preserve"> 54 Sepp/Markus</t>
  </si>
  <si>
    <t xml:space="preserve"> 53 Kuusik/Terras</t>
  </si>
  <si>
    <t xml:space="preserve"> 46 Nousiainen/Haltunen</t>
  </si>
  <si>
    <t xml:space="preserve"> 67 Vatanen/Lukka</t>
  </si>
  <si>
    <t>SS6</t>
  </si>
  <si>
    <t>Undva</t>
  </si>
  <si>
    <t xml:space="preserve"> 121.39 km/h</t>
  </si>
  <si>
    <t xml:space="preserve"> 123.82 km/h</t>
  </si>
  <si>
    <t xml:space="preserve"> 121.64 km/h</t>
  </si>
  <si>
    <t xml:space="preserve"> 117.42 km/h</t>
  </si>
  <si>
    <t xml:space="preserve"> 108.67 km/h</t>
  </si>
  <si>
    <t xml:space="preserve"> 108.17 km/h</t>
  </si>
  <si>
    <t xml:space="preserve"> 111.71 km/h</t>
  </si>
  <si>
    <t xml:space="preserve"> 113.58 km/h</t>
  </si>
  <si>
    <t xml:space="preserve"> 111.01 km/h</t>
  </si>
  <si>
    <t xml:space="preserve"> 106.22 km/h</t>
  </si>
  <si>
    <t xml:space="preserve">  91.74 km/h</t>
  </si>
  <si>
    <t>23.04 km</t>
  </si>
  <si>
    <t xml:space="preserve"> 44 Subi/Sepp</t>
  </si>
  <si>
    <t xml:space="preserve"> 45 Uustulnd/Kuusk</t>
  </si>
  <si>
    <t>115 Jalakas/Laipaik</t>
  </si>
  <si>
    <t>SS7</t>
  </si>
  <si>
    <t>Tōnuma</t>
  </si>
  <si>
    <t xml:space="preserve"> 116.57 km/h</t>
  </si>
  <si>
    <t xml:space="preserve"> 115.10 km/h</t>
  </si>
  <si>
    <t xml:space="preserve"> 109.85 km/h</t>
  </si>
  <si>
    <t xml:space="preserve"> 103.97 km/h</t>
  </si>
  <si>
    <t xml:space="preserve"> 102.42 km/h</t>
  </si>
  <si>
    <t xml:space="preserve"> 104.91 km/h</t>
  </si>
  <si>
    <t xml:space="preserve"> 107.14 km/h</t>
  </si>
  <si>
    <t xml:space="preserve"> 103.08 km/h</t>
  </si>
  <si>
    <t xml:space="preserve">  97.71 km/h</t>
  </si>
  <si>
    <t xml:space="preserve">  91.75 km/h</t>
  </si>
  <si>
    <t>10.64 km</t>
  </si>
  <si>
    <t>101 Pints/Laos</t>
  </si>
  <si>
    <t>SS8</t>
  </si>
  <si>
    <t>Undva2</t>
  </si>
  <si>
    <t xml:space="preserve"> 126.36 km/h</t>
  </si>
  <si>
    <t xml:space="preserve"> 125.63 km/h</t>
  </si>
  <si>
    <t xml:space="preserve"> 124.90 km/h</t>
  </si>
  <si>
    <t xml:space="preserve"> 120.61 km/h</t>
  </si>
  <si>
    <t xml:space="preserve"> 110.86 km/h</t>
  </si>
  <si>
    <t xml:space="preserve"> 108.23 km/h</t>
  </si>
  <si>
    <t xml:space="preserve"> 114.19 km/h</t>
  </si>
  <si>
    <t xml:space="preserve"> 116.17 km/h</t>
  </si>
  <si>
    <t xml:space="preserve"> 107.58 km/h</t>
  </si>
  <si>
    <t xml:space="preserve"> 106.04 km/h</t>
  </si>
  <si>
    <t xml:space="preserve">  95.91 km/h</t>
  </si>
  <si>
    <t xml:space="preserve"> 87 Saar/Heina</t>
  </si>
  <si>
    <t>SS9</t>
  </si>
  <si>
    <t>Vahva</t>
  </si>
  <si>
    <t xml:space="preserve"> 117.57 km/h</t>
  </si>
  <si>
    <t xml:space="preserve"> 116.45 km/h</t>
  </si>
  <si>
    <t xml:space="preserve"> 114.41 km/h</t>
  </si>
  <si>
    <t xml:space="preserve"> 110.36 km/h</t>
  </si>
  <si>
    <t xml:space="preserve"> 102.65 km/h</t>
  </si>
  <si>
    <t xml:space="preserve"> 102.05 km/h</t>
  </si>
  <si>
    <t xml:space="preserve"> 105.67 km/h</t>
  </si>
  <si>
    <t xml:space="preserve"> 104.82 km/h</t>
  </si>
  <si>
    <t xml:space="preserve">  99.43 km/h</t>
  </si>
  <si>
    <t xml:space="preserve">  99.24 km/h</t>
  </si>
  <si>
    <t xml:space="preserve">  92.23 km/h</t>
  </si>
  <si>
    <t xml:space="preserve"> 5.80 km</t>
  </si>
  <si>
    <t>131 Tölp/Guljajev</t>
  </si>
  <si>
    <t>SS10</t>
  </si>
  <si>
    <t>Tōnuma2</t>
  </si>
  <si>
    <t xml:space="preserve"> 119.51 km/h</t>
  </si>
  <si>
    <t xml:space="preserve"> 117.28 km/h</t>
  </si>
  <si>
    <t xml:space="preserve"> 113.09 km/h</t>
  </si>
  <si>
    <t xml:space="preserve"> 105.12 km/h</t>
  </si>
  <si>
    <t xml:space="preserve"> 104.80 km/h</t>
  </si>
  <si>
    <t xml:space="preserve"> 106.37 km/h</t>
  </si>
  <si>
    <t xml:space="preserve"> 109.13 km/h</t>
  </si>
  <si>
    <t xml:space="preserve">  99.47 km/h</t>
  </si>
  <si>
    <t xml:space="preserve">  87.75 km/h</t>
  </si>
  <si>
    <t xml:space="preserve"> 62 Turja/Sepp</t>
  </si>
  <si>
    <t>SS11</t>
  </si>
  <si>
    <t>Toomalōuka</t>
  </si>
  <si>
    <t xml:space="preserve"> 136.72 km/h</t>
  </si>
  <si>
    <t xml:space="preserve"> 133.26 km/h</t>
  </si>
  <si>
    <t xml:space="preserve"> 133.11 km/h</t>
  </si>
  <si>
    <t xml:space="preserve"> 129.88 km/h</t>
  </si>
  <si>
    <t xml:space="preserve"> 121.34 km/h</t>
  </si>
  <si>
    <t xml:space="preserve"> 119.08 km/h</t>
  </si>
  <si>
    <t xml:space="preserve"> 123.94 km/h</t>
  </si>
  <si>
    <t xml:space="preserve"> 127.16 km/h</t>
  </si>
  <si>
    <t xml:space="preserve"> 118.69 km/h</t>
  </si>
  <si>
    <t xml:space="preserve"> 115.14 km/h</t>
  </si>
  <si>
    <t xml:space="preserve"> 102.55 km/h</t>
  </si>
  <si>
    <t xml:space="preserve"> 9.95 km</t>
  </si>
  <si>
    <t xml:space="preserve"> 74 Madik/Tauk</t>
  </si>
  <si>
    <t>Total 116.86 km</t>
  </si>
  <si>
    <t>Started  148 /  Finished   85</t>
  </si>
  <si>
    <t xml:space="preserve">   1</t>
  </si>
  <si>
    <t xml:space="preserve">   5</t>
  </si>
  <si>
    <t xml:space="preserve">   2</t>
  </si>
  <si>
    <t xml:space="preserve">   6</t>
  </si>
  <si>
    <t xml:space="preserve">   4</t>
  </si>
  <si>
    <t xml:space="preserve">   7</t>
  </si>
  <si>
    <t xml:space="preserve">   8</t>
  </si>
  <si>
    <t xml:space="preserve">   3</t>
  </si>
  <si>
    <t xml:space="preserve">  11</t>
  </si>
  <si>
    <t xml:space="preserve">  14</t>
  </si>
  <si>
    <t>Started    5 /  Finished    3</t>
  </si>
  <si>
    <t xml:space="preserve">  25</t>
  </si>
  <si>
    <t xml:space="preserve">  78</t>
  </si>
  <si>
    <t>Started   17 /  Finished   13</t>
  </si>
  <si>
    <t>+ 1.11,0</t>
  </si>
  <si>
    <t>+ 1.28,1</t>
  </si>
  <si>
    <t>Started   11 /  Finished    8</t>
  </si>
  <si>
    <t>+ 1.42,9</t>
  </si>
  <si>
    <t xml:space="preserve">  21</t>
  </si>
  <si>
    <t>+ 3.25,0</t>
  </si>
  <si>
    <t>Started   18 /  Finished   11</t>
  </si>
  <si>
    <t xml:space="preserve">  20</t>
  </si>
  <si>
    <t xml:space="preserve">  32</t>
  </si>
  <si>
    <t>+ 1.33,6</t>
  </si>
  <si>
    <t xml:space="preserve">  22</t>
  </si>
  <si>
    <t>+ 1.54,3</t>
  </si>
  <si>
    <t xml:space="preserve">  54</t>
  </si>
  <si>
    <t xml:space="preserve">  49</t>
  </si>
  <si>
    <t>+ 1.01,1</t>
  </si>
  <si>
    <t xml:space="preserve">  74</t>
  </si>
  <si>
    <t>+ 1.40,4</t>
  </si>
  <si>
    <t>Started    8 /  Finished    4</t>
  </si>
  <si>
    <t xml:space="preserve">  44</t>
  </si>
  <si>
    <t xml:space="preserve"> 103</t>
  </si>
  <si>
    <t>+ 2.10,8</t>
  </si>
  <si>
    <t xml:space="preserve"> 114</t>
  </si>
  <si>
    <t>+ 4.58,6</t>
  </si>
  <si>
    <t>Started   10 /  Finished    6</t>
  </si>
  <si>
    <t xml:space="preserve">  33</t>
  </si>
  <si>
    <t xml:space="preserve">  45</t>
  </si>
  <si>
    <t>+ 1.13,9</t>
  </si>
  <si>
    <t xml:space="preserve">  83</t>
  </si>
  <si>
    <t>+ 1.14,8</t>
  </si>
  <si>
    <t>Started   19 /  Finished   13</t>
  </si>
  <si>
    <t xml:space="preserve">  26</t>
  </si>
  <si>
    <t xml:space="preserve">  27</t>
  </si>
  <si>
    <t>+ 0.17,7</t>
  </si>
  <si>
    <t xml:space="preserve">  40</t>
  </si>
  <si>
    <t>+ 0.47,5</t>
  </si>
  <si>
    <t>Started   28 /  Finished   13</t>
  </si>
  <si>
    <t xml:space="preserve"> 109</t>
  </si>
  <si>
    <t xml:space="preserve"> 131</t>
  </si>
  <si>
    <t>+ 1.19,7</t>
  </si>
  <si>
    <t xml:space="preserve">  87</t>
  </si>
  <si>
    <t>Started   16 /  Finished    7</t>
  </si>
  <si>
    <t xml:space="preserve"> 115</t>
  </si>
  <si>
    <t xml:space="preserve"> 129</t>
  </si>
  <si>
    <t>+ 2.07,5</t>
  </si>
  <si>
    <t xml:space="preserve"> 123</t>
  </si>
  <si>
    <t>+ 2.37,8</t>
  </si>
  <si>
    <t>Started   11 /  Finished    4</t>
  </si>
  <si>
    <t xml:space="preserve"> 145</t>
  </si>
  <si>
    <t xml:space="preserve"> 150</t>
  </si>
  <si>
    <t>+ 0.37,8</t>
  </si>
  <si>
    <t xml:space="preserve"> 149</t>
  </si>
  <si>
    <t>+ 7.40,2</t>
  </si>
  <si>
    <t>Egon Kaur   *</t>
  </si>
  <si>
    <t>Ott Tänak   *</t>
  </si>
  <si>
    <t>Timmu Kōrge   *</t>
  </si>
  <si>
    <t xml:space="preserve"> 4.21,9</t>
  </si>
  <si>
    <t xml:space="preserve"> 2.39,3</t>
  </si>
  <si>
    <t xml:space="preserve"> 4.25,7</t>
  </si>
  <si>
    <t xml:space="preserve">  39/6</t>
  </si>
  <si>
    <t xml:space="preserve">  37/2</t>
  </si>
  <si>
    <t xml:space="preserve">  33/5</t>
  </si>
  <si>
    <t xml:space="preserve">  40/3</t>
  </si>
  <si>
    <t xml:space="preserve">  42/1</t>
  </si>
  <si>
    <t xml:space="preserve">  32/4</t>
  </si>
  <si>
    <t xml:space="preserve"> 4.09,7</t>
  </si>
  <si>
    <t xml:space="preserve"> 2.40,8</t>
  </si>
  <si>
    <t xml:space="preserve"> 3.03,1</t>
  </si>
  <si>
    <t xml:space="preserve">  42/3</t>
  </si>
  <si>
    <t xml:space="preserve">  44/3</t>
  </si>
  <si>
    <t xml:space="preserve">  37/4</t>
  </si>
  <si>
    <t xml:space="preserve"> 4.16,4</t>
  </si>
  <si>
    <t xml:space="preserve"> 3.01,1</t>
  </si>
  <si>
    <t xml:space="preserve">  41/3</t>
  </si>
  <si>
    <t xml:space="preserve">  52/7</t>
  </si>
  <si>
    <t xml:space="preserve"> 51/3</t>
  </si>
  <si>
    <t xml:space="preserve"> 2.43,6</t>
  </si>
  <si>
    <t xml:space="preserve">  50/4</t>
  </si>
  <si>
    <t xml:space="preserve"> 54/7</t>
  </si>
  <si>
    <t xml:space="preserve">  61/4</t>
  </si>
  <si>
    <t xml:space="preserve">  62/8</t>
  </si>
  <si>
    <t xml:space="preserve">  62/15</t>
  </si>
  <si>
    <t xml:space="preserve"> 4.23,7</t>
  </si>
  <si>
    <t xml:space="preserve"> 3.12,1</t>
  </si>
  <si>
    <t xml:space="preserve"> 4.26,0</t>
  </si>
  <si>
    <t xml:space="preserve"> 3.00,4</t>
  </si>
  <si>
    <t xml:space="preserve"> 3.15,2</t>
  </si>
  <si>
    <t xml:space="preserve">  63/7</t>
  </si>
  <si>
    <t xml:space="preserve">  65/8</t>
  </si>
  <si>
    <t xml:space="preserve">  64/8</t>
  </si>
  <si>
    <t xml:space="preserve"> 4.47,9</t>
  </si>
  <si>
    <t xml:space="preserve"> 3.01,2</t>
  </si>
  <si>
    <t xml:space="preserve"> 3.32,6</t>
  </si>
  <si>
    <t>11.21,7</t>
  </si>
  <si>
    <t xml:space="preserve"> 5.08,6</t>
  </si>
  <si>
    <t xml:space="preserve"> 3.00,1</t>
  </si>
  <si>
    <t xml:space="preserve"> 4.10</t>
  </si>
  <si>
    <t xml:space="preserve">  66/8</t>
  </si>
  <si>
    <t xml:space="preserve">  46/6</t>
  </si>
  <si>
    <t xml:space="preserve">  43/1</t>
  </si>
  <si>
    <t xml:space="preserve"> 4.18,5</t>
  </si>
  <si>
    <t xml:space="preserve"> 2.40,6</t>
  </si>
  <si>
    <t xml:space="preserve"> 3.00,8</t>
  </si>
  <si>
    <t xml:space="preserve">  43/13</t>
  </si>
  <si>
    <t xml:space="preserve">  40/13</t>
  </si>
  <si>
    <t xml:space="preserve">  59/3</t>
  </si>
  <si>
    <t xml:space="preserve">  45/6</t>
  </si>
  <si>
    <t xml:space="preserve">  51/5</t>
  </si>
  <si>
    <t xml:space="preserve"> 46/4</t>
  </si>
  <si>
    <t xml:space="preserve">  56/7</t>
  </si>
  <si>
    <t xml:space="preserve">  54/2</t>
  </si>
  <si>
    <t xml:space="preserve">  55/2</t>
  </si>
  <si>
    <t xml:space="preserve">  53/2</t>
  </si>
  <si>
    <t xml:space="preserve"> 4.23,4</t>
  </si>
  <si>
    <t xml:space="preserve"> 2.46,0</t>
  </si>
  <si>
    <t xml:space="preserve"> 3.01,8</t>
  </si>
  <si>
    <t xml:space="preserve">  44/1</t>
  </si>
  <si>
    <t xml:space="preserve"> 55/3</t>
  </si>
  <si>
    <t xml:space="preserve">  57/3</t>
  </si>
  <si>
    <t xml:space="preserve">  52/6</t>
  </si>
  <si>
    <t xml:space="preserve">  66/7</t>
  </si>
  <si>
    <t xml:space="preserve"> 2.38,8</t>
  </si>
  <si>
    <t xml:space="preserve"> 3.17,9</t>
  </si>
  <si>
    <t xml:space="preserve">  40/4</t>
  </si>
  <si>
    <t xml:space="preserve"> 2.43,5</t>
  </si>
  <si>
    <t xml:space="preserve"> 3.10,9</t>
  </si>
  <si>
    <t xml:space="preserve"> 4.31,7</t>
  </si>
  <si>
    <t xml:space="preserve">  74/9</t>
  </si>
  <si>
    <t xml:space="preserve">  42/7</t>
  </si>
  <si>
    <t xml:space="preserve"> 61/6</t>
  </si>
  <si>
    <t xml:space="preserve"> 4.28,3</t>
  </si>
  <si>
    <t xml:space="preserve"> 3.05,1</t>
  </si>
  <si>
    <t xml:space="preserve"> 4.25,2</t>
  </si>
  <si>
    <t xml:space="preserve"> 2.44,6</t>
  </si>
  <si>
    <t xml:space="preserve"> 3.10,3</t>
  </si>
  <si>
    <t xml:space="preserve">  60/3</t>
  </si>
  <si>
    <t xml:space="preserve">  59/8</t>
  </si>
  <si>
    <t xml:space="preserve">  76/9</t>
  </si>
  <si>
    <t xml:space="preserve">  67/4</t>
  </si>
  <si>
    <t xml:space="preserve"> 4.27,7</t>
  </si>
  <si>
    <t xml:space="preserve"> 2.53,3</t>
  </si>
  <si>
    <t xml:space="preserve"> 3.13,0</t>
  </si>
  <si>
    <t xml:space="preserve"> 4.30,0</t>
  </si>
  <si>
    <t xml:space="preserve"> 2.58,1</t>
  </si>
  <si>
    <t xml:space="preserve"> 3.09,6</t>
  </si>
  <si>
    <t xml:space="preserve"> 4.40,6</t>
  </si>
  <si>
    <t xml:space="preserve"> 2.51,1</t>
  </si>
  <si>
    <t xml:space="preserve"> 3.08,9</t>
  </si>
  <si>
    <t xml:space="preserve">  68/9</t>
  </si>
  <si>
    <t xml:space="preserve">  69/4</t>
  </si>
  <si>
    <t xml:space="preserve">  75/4</t>
  </si>
  <si>
    <t xml:space="preserve"> 71/8</t>
  </si>
  <si>
    <t xml:space="preserve"> 4.40,4</t>
  </si>
  <si>
    <t xml:space="preserve"> 2.54,9</t>
  </si>
  <si>
    <t xml:space="preserve"> 3.13,8</t>
  </si>
  <si>
    <t xml:space="preserve">  75/9</t>
  </si>
  <si>
    <t xml:space="preserve">  71/9</t>
  </si>
  <si>
    <t xml:space="preserve">  69/8</t>
  </si>
  <si>
    <t>+ 2.04,0</t>
  </si>
  <si>
    <t xml:space="preserve"> 4.29,0</t>
  </si>
  <si>
    <t xml:space="preserve"> 3.12,6</t>
  </si>
  <si>
    <t xml:space="preserve"> 3.15,6</t>
  </si>
  <si>
    <t xml:space="preserve">  78/6</t>
  </si>
  <si>
    <t xml:space="preserve"> 73/9</t>
  </si>
  <si>
    <t xml:space="preserve"> 4.46,4</t>
  </si>
  <si>
    <t xml:space="preserve"> 2.57,4</t>
  </si>
  <si>
    <t xml:space="preserve"> 3.22,9</t>
  </si>
  <si>
    <t xml:space="preserve"> 75/10</t>
  </si>
  <si>
    <t xml:space="preserve">  79/10</t>
  </si>
  <si>
    <t xml:space="preserve">  76/10</t>
  </si>
  <si>
    <t xml:space="preserve">  77/10</t>
  </si>
  <si>
    <t xml:space="preserve">  81/9</t>
  </si>
  <si>
    <t xml:space="preserve"> 4.43,5</t>
  </si>
  <si>
    <t xml:space="preserve"> 9.16,6</t>
  </si>
  <si>
    <t xml:space="preserve"> 3.18,1</t>
  </si>
  <si>
    <t xml:space="preserve">  80/10</t>
  </si>
  <si>
    <t xml:space="preserve">  48/4</t>
  </si>
  <si>
    <t xml:space="preserve">  52/5</t>
  </si>
  <si>
    <t xml:space="preserve">  60/7</t>
  </si>
  <si>
    <t xml:space="preserve">  49/9</t>
  </si>
  <si>
    <t xml:space="preserve"> 2.45,6</t>
  </si>
  <si>
    <t xml:space="preserve"> 3.02,6</t>
  </si>
  <si>
    <t xml:space="preserve">  45/8</t>
  </si>
  <si>
    <t xml:space="preserve"> 58/5</t>
  </si>
  <si>
    <t xml:space="preserve">  50/5</t>
  </si>
  <si>
    <t xml:space="preserve">  68/5</t>
  </si>
  <si>
    <t xml:space="preserve"> 64/5</t>
  </si>
  <si>
    <t xml:space="preserve">  62/3</t>
  </si>
  <si>
    <t xml:space="preserve"> 4.30,6</t>
  </si>
  <si>
    <t xml:space="preserve"> 2.46,3</t>
  </si>
  <si>
    <t xml:space="preserve"> 67/14</t>
  </si>
  <si>
    <t xml:space="preserve"> 70/9</t>
  </si>
  <si>
    <t xml:space="preserve"> 4.28,5</t>
  </si>
  <si>
    <t xml:space="preserve"> 2.51,9</t>
  </si>
  <si>
    <t xml:space="preserve"> 3.14,2</t>
  </si>
  <si>
    <t xml:space="preserve"> 4.37,4</t>
  </si>
  <si>
    <t xml:space="preserve"> 2.54,8</t>
  </si>
  <si>
    <t xml:space="preserve"> 3.06,5</t>
  </si>
  <si>
    <t xml:space="preserve">  78/11</t>
  </si>
  <si>
    <t xml:space="preserve">  75/10</t>
  </si>
  <si>
    <t xml:space="preserve">  85/6</t>
  </si>
  <si>
    <t xml:space="preserve">  77/6</t>
  </si>
  <si>
    <t xml:space="preserve"> 4.45,7</t>
  </si>
  <si>
    <t xml:space="preserve"> 2.53,6</t>
  </si>
  <si>
    <t xml:space="preserve"> 3.23,3</t>
  </si>
  <si>
    <t xml:space="preserve"> 4.46,9</t>
  </si>
  <si>
    <t xml:space="preserve"> 3.06,6</t>
  </si>
  <si>
    <t xml:space="preserve"> 3.15,3</t>
  </si>
  <si>
    <t xml:space="preserve">  84/12</t>
  </si>
  <si>
    <t xml:space="preserve">  83/12</t>
  </si>
  <si>
    <t xml:space="preserve">  84/11</t>
  </si>
  <si>
    <t xml:space="preserve"> 5.07,3</t>
  </si>
  <si>
    <t xml:space="preserve"> 3.32,3</t>
  </si>
  <si>
    <t xml:space="preserve">  87/14</t>
  </si>
  <si>
    <t xml:space="preserve"> 5.45,8</t>
  </si>
  <si>
    <t xml:space="preserve"> 3.29,9</t>
  </si>
  <si>
    <t xml:space="preserve"> 5.08,3</t>
  </si>
  <si>
    <t xml:space="preserve">  89/11</t>
  </si>
  <si>
    <t xml:space="preserve">  87/11</t>
  </si>
  <si>
    <t xml:space="preserve">  86/13</t>
  </si>
  <si>
    <t xml:space="preserve">  47/6</t>
  </si>
  <si>
    <t xml:space="preserve">  59/6</t>
  </si>
  <si>
    <t xml:space="preserve">  48/2</t>
  </si>
  <si>
    <t xml:space="preserve">  58/2</t>
  </si>
  <si>
    <t xml:space="preserve">  66/4</t>
  </si>
  <si>
    <t xml:space="preserve">  55/5</t>
  </si>
  <si>
    <t xml:space="preserve">  66/3</t>
  </si>
  <si>
    <t xml:space="preserve">  61/3</t>
  </si>
  <si>
    <t xml:space="preserve"> 4.23,6</t>
  </si>
  <si>
    <t xml:space="preserve"> 2.43,3</t>
  </si>
  <si>
    <t xml:space="preserve">  56/6</t>
  </si>
  <si>
    <t xml:space="preserve">  62/7</t>
  </si>
  <si>
    <t xml:space="preserve">  70/2</t>
  </si>
  <si>
    <t xml:space="preserve"> 63/7</t>
  </si>
  <si>
    <t xml:space="preserve"> 4.33,4</t>
  </si>
  <si>
    <t xml:space="preserve"> 2.41,2</t>
  </si>
  <si>
    <t xml:space="preserve"> 3.06,4</t>
  </si>
  <si>
    <t xml:space="preserve">  30</t>
  </si>
  <si>
    <t>SS1F</t>
  </si>
  <si>
    <t xml:space="preserve">  81</t>
  </si>
  <si>
    <t>SS2S</t>
  </si>
  <si>
    <t xml:space="preserve">  97</t>
  </si>
  <si>
    <t>SS4S</t>
  </si>
  <si>
    <t xml:space="preserve"> 139</t>
  </si>
  <si>
    <t xml:space="preserve"> 146</t>
  </si>
  <si>
    <t>SS3S</t>
  </si>
  <si>
    <t xml:space="preserve"> 8.11,9</t>
  </si>
  <si>
    <t>11.09,9</t>
  </si>
  <si>
    <t xml:space="preserve"> 5.32,8</t>
  </si>
  <si>
    <t xml:space="preserve"> 8.27,8</t>
  </si>
  <si>
    <t>11.23,3</t>
  </si>
  <si>
    <t xml:space="preserve"> 5.28,6</t>
  </si>
  <si>
    <t xml:space="preserve"> 8.21,9</t>
  </si>
  <si>
    <t>11.21,9</t>
  </si>
  <si>
    <t xml:space="preserve"> 8.15,6</t>
  </si>
  <si>
    <t>11.15,3</t>
  </si>
  <si>
    <t xml:space="preserve"> 5.36,6</t>
  </si>
  <si>
    <t xml:space="preserve">   2/2</t>
  </si>
  <si>
    <t xml:space="preserve"> 8.30,8</t>
  </si>
  <si>
    <t>11.35,2</t>
  </si>
  <si>
    <t xml:space="preserve"> 5.38,8</t>
  </si>
  <si>
    <t xml:space="preserve"> 8.52,5</t>
  </si>
  <si>
    <t>11.30,5</t>
  </si>
  <si>
    <t xml:space="preserve"> 5.41,5</t>
  </si>
  <si>
    <t>MEDICAL REASONS</t>
  </si>
  <si>
    <t>TECHNICAL</t>
  </si>
  <si>
    <t xml:space="preserve"> 141/15</t>
  </si>
  <si>
    <t xml:space="preserve"> 139/14</t>
  </si>
  <si>
    <t xml:space="preserve"> 141/26</t>
  </si>
  <si>
    <t xml:space="preserve"> 135/26</t>
  </si>
  <si>
    <t xml:space="preserve"> 142/17</t>
  </si>
  <si>
    <t xml:space="preserve"> 135/15</t>
  </si>
  <si>
    <t xml:space="preserve"> 140/27</t>
  </si>
  <si>
    <t xml:space="preserve"> 139/17</t>
  </si>
  <si>
    <t xml:space="preserve"> 140/18</t>
  </si>
  <si>
    <t xml:space="preserve"> 143/18</t>
  </si>
  <si>
    <t xml:space="preserve">   5/1</t>
  </si>
  <si>
    <t xml:space="preserve"> 8.28,7</t>
  </si>
  <si>
    <t>11.39,8</t>
  </si>
  <si>
    <t xml:space="preserve"> 5.42,1</t>
  </si>
  <si>
    <t xml:space="preserve"> 8.34,5</t>
  </si>
  <si>
    <t>11.44,2</t>
  </si>
  <si>
    <t xml:space="preserve">  8/2</t>
  </si>
  <si>
    <t xml:space="preserve"> 8.47,5</t>
  </si>
  <si>
    <t>11.34,7</t>
  </si>
  <si>
    <t xml:space="preserve"> 5.42,4</t>
  </si>
  <si>
    <t xml:space="preserve">  11/2</t>
  </si>
  <si>
    <t xml:space="preserve">   7/2</t>
  </si>
  <si>
    <t xml:space="preserve">  9/6</t>
  </si>
  <si>
    <t xml:space="preserve">  12/9</t>
  </si>
  <si>
    <t xml:space="preserve"> 10/7</t>
  </si>
  <si>
    <t xml:space="preserve"> 8.43,6</t>
  </si>
  <si>
    <t>11.52,1</t>
  </si>
  <si>
    <t xml:space="preserve"> 5.47,5</t>
  </si>
  <si>
    <t xml:space="preserve">   9/7</t>
  </si>
  <si>
    <t xml:space="preserve">  13/9</t>
  </si>
  <si>
    <t xml:space="preserve">  11/8</t>
  </si>
  <si>
    <t xml:space="preserve"> 8.44,7</t>
  </si>
  <si>
    <t>11.46,7</t>
  </si>
  <si>
    <t xml:space="preserve"> 5.53,1</t>
  </si>
  <si>
    <t xml:space="preserve">  10/8</t>
  </si>
  <si>
    <t xml:space="preserve">  12/8</t>
  </si>
  <si>
    <t xml:space="preserve"> 12/3</t>
  </si>
  <si>
    <t xml:space="preserve"> 8.55,4</t>
  </si>
  <si>
    <t>11.58,2</t>
  </si>
  <si>
    <t xml:space="preserve"> 5.51,3</t>
  </si>
  <si>
    <t xml:space="preserve">  14/3</t>
  </si>
  <si>
    <t xml:space="preserve">  13/3</t>
  </si>
  <si>
    <t xml:space="preserve"> 9.07,7</t>
  </si>
  <si>
    <t>11.46,4</t>
  </si>
  <si>
    <t xml:space="preserve"> 5.48,7</t>
  </si>
  <si>
    <t xml:space="preserve">  11/1</t>
  </si>
  <si>
    <t xml:space="preserve"> 14/4</t>
  </si>
  <si>
    <t xml:space="preserve"> 8.54,1</t>
  </si>
  <si>
    <t xml:space="preserve"> 5.52,3</t>
  </si>
  <si>
    <t xml:space="preserve">  15/4</t>
  </si>
  <si>
    <t xml:space="preserve"> 8.21,7</t>
  </si>
  <si>
    <t>11.20,9</t>
  </si>
  <si>
    <t xml:space="preserve"> 5.36,5</t>
  </si>
  <si>
    <t xml:space="preserve">   3/3</t>
  </si>
  <si>
    <t xml:space="preserve">  13/10</t>
  </si>
  <si>
    <t xml:space="preserve">  17/10</t>
  </si>
  <si>
    <t xml:space="preserve">  17/5</t>
  </si>
  <si>
    <t xml:space="preserve">  16/4</t>
  </si>
  <si>
    <t xml:space="preserve">  15/3</t>
  </si>
  <si>
    <t xml:space="preserve"> 8.50,2</t>
  </si>
  <si>
    <t>12.03,4</t>
  </si>
  <si>
    <t xml:space="preserve"> 5.50,4</t>
  </si>
  <si>
    <t xml:space="preserve">  19/10</t>
  </si>
  <si>
    <t xml:space="preserve"> 9.00,2</t>
  </si>
  <si>
    <t>11.56,8</t>
  </si>
  <si>
    <t xml:space="preserve"> 5.53,5</t>
  </si>
  <si>
    <t xml:space="preserve">  18/5</t>
  </si>
  <si>
    <t xml:space="preserve"> 17/2</t>
  </si>
  <si>
    <t xml:space="preserve"> 9.03,5</t>
  </si>
  <si>
    <t>11.57,6</t>
  </si>
  <si>
    <t xml:space="preserve"> 5.51,2</t>
  </si>
  <si>
    <t xml:space="preserve">  14/2</t>
  </si>
  <si>
    <t xml:space="preserve"> 8.54,0</t>
  </si>
  <si>
    <t>12.06,4</t>
  </si>
  <si>
    <t xml:space="preserve"> 5.54,2</t>
  </si>
  <si>
    <t xml:space="preserve">  20/6</t>
  </si>
  <si>
    <t xml:space="preserve"> 9.02,0</t>
  </si>
  <si>
    <t>12.01,3</t>
  </si>
  <si>
    <t xml:space="preserve"> 5.58,7</t>
  </si>
  <si>
    <t xml:space="preserve">  19/2</t>
  </si>
  <si>
    <t xml:space="preserve">  18/3</t>
  </si>
  <si>
    <t xml:space="preserve"> 8.55,1</t>
  </si>
  <si>
    <t>12.25,5</t>
  </si>
  <si>
    <t xml:space="preserve"> 5.59,4</t>
  </si>
  <si>
    <t xml:space="preserve">  16/1</t>
  </si>
  <si>
    <t xml:space="preserve"> 21/2</t>
  </si>
  <si>
    <t xml:space="preserve"> 9.23,3</t>
  </si>
  <si>
    <t>12.28,5</t>
  </si>
  <si>
    <t xml:space="preserve"> 5.59,9</t>
  </si>
  <si>
    <t xml:space="preserve">  23/2</t>
  </si>
  <si>
    <t xml:space="preserve">  22/2</t>
  </si>
  <si>
    <t xml:space="preserve"> 9.21,8</t>
  </si>
  <si>
    <t>12.16,3</t>
  </si>
  <si>
    <t xml:space="preserve"> 6.05,0</t>
  </si>
  <si>
    <t xml:space="preserve">  21/3</t>
  </si>
  <si>
    <t xml:space="preserve">  23/5</t>
  </si>
  <si>
    <t xml:space="preserve"> 9.12,7</t>
  </si>
  <si>
    <t>12.10,3</t>
  </si>
  <si>
    <t xml:space="preserve"> 5.57,5</t>
  </si>
  <si>
    <t xml:space="preserve"> 9.16,4</t>
  </si>
  <si>
    <t>12.11,0</t>
  </si>
  <si>
    <t xml:space="preserve"> 5.56,8</t>
  </si>
  <si>
    <t xml:space="preserve"> 8.56,6</t>
  </si>
  <si>
    <t>12.32,0</t>
  </si>
  <si>
    <t xml:space="preserve"> 5.59,6</t>
  </si>
  <si>
    <t xml:space="preserve">  18/11</t>
  </si>
  <si>
    <t xml:space="preserve">  29/4</t>
  </si>
  <si>
    <t xml:space="preserve">  26/2</t>
  </si>
  <si>
    <t xml:space="preserve"> 9.13,2</t>
  </si>
  <si>
    <t>12.21,0</t>
  </si>
  <si>
    <t xml:space="preserve"> 6.06,5</t>
  </si>
  <si>
    <t xml:space="preserve">  25/7</t>
  </si>
  <si>
    <t xml:space="preserve">  24/7</t>
  </si>
  <si>
    <t xml:space="preserve"> 9.18,1</t>
  </si>
  <si>
    <t>12.25,2</t>
  </si>
  <si>
    <t xml:space="preserve"> 6.06,3</t>
  </si>
  <si>
    <t xml:space="preserve">  28/3</t>
  </si>
  <si>
    <t xml:space="preserve">  27/3</t>
  </si>
  <si>
    <t xml:space="preserve"> 9.10,3</t>
  </si>
  <si>
    <t>12.38,3</t>
  </si>
  <si>
    <t xml:space="preserve"> 6.14,0</t>
  </si>
  <si>
    <t xml:space="preserve"> 9.17,8</t>
  </si>
  <si>
    <t>12.31,4</t>
  </si>
  <si>
    <t xml:space="preserve"> 6.40,5</t>
  </si>
  <si>
    <t xml:space="preserve">  28/4</t>
  </si>
  <si>
    <t xml:space="preserve">  30/4</t>
  </si>
  <si>
    <t xml:space="preserve">  23/4</t>
  </si>
  <si>
    <t xml:space="preserve">  25/1</t>
  </si>
  <si>
    <t xml:space="preserve">  25/12</t>
  </si>
  <si>
    <t xml:space="preserve"> 9.14,3</t>
  </si>
  <si>
    <t>12.26,2</t>
  </si>
  <si>
    <t xml:space="preserve"> 6.06,7</t>
  </si>
  <si>
    <t xml:space="preserve">  31/13</t>
  </si>
  <si>
    <t xml:space="preserve"> 9.09,1</t>
  </si>
  <si>
    <t>12.37,3</t>
  </si>
  <si>
    <t xml:space="preserve"> 6.06,4</t>
  </si>
  <si>
    <t xml:space="preserve">  34/6</t>
  </si>
  <si>
    <t xml:space="preserve">  34/1</t>
  </si>
  <si>
    <t xml:space="preserve"> 9.24,3</t>
  </si>
  <si>
    <t>12.27,2</t>
  </si>
  <si>
    <t xml:space="preserve"> 6.18,1</t>
  </si>
  <si>
    <t xml:space="preserve">  35/2</t>
  </si>
  <si>
    <t xml:space="preserve"> 9.24,8</t>
  </si>
  <si>
    <t>12.28,1</t>
  </si>
  <si>
    <t xml:space="preserve"> 6.07,3</t>
  </si>
  <si>
    <t xml:space="preserve"> 9.19,0</t>
  </si>
  <si>
    <t>12.50,1</t>
  </si>
  <si>
    <t xml:space="preserve"> 6.11,6</t>
  </si>
  <si>
    <t xml:space="preserve">  29/2</t>
  </si>
  <si>
    <t>18.18,8</t>
  </si>
  <si>
    <t>12.24,1</t>
  </si>
  <si>
    <t xml:space="preserve"> 5.55,2</t>
  </si>
  <si>
    <t xml:space="preserve">  25/11</t>
  </si>
  <si>
    <t xml:space="preserve">  20/11</t>
  </si>
  <si>
    <t xml:space="preserve">  29/5</t>
  </si>
  <si>
    <t xml:space="preserve">  28/1</t>
  </si>
  <si>
    <t xml:space="preserve">  33/3</t>
  </si>
  <si>
    <t xml:space="preserve">  29/7</t>
  </si>
  <si>
    <t xml:space="preserve">  31/7</t>
  </si>
  <si>
    <t xml:space="preserve">  30/12</t>
  </si>
  <si>
    <t xml:space="preserve">  32/13</t>
  </si>
  <si>
    <t xml:space="preserve">  39/4</t>
  </si>
  <si>
    <t xml:space="preserve"> 9.09,8</t>
  </si>
  <si>
    <t xml:space="preserve"> 6.08,8</t>
  </si>
  <si>
    <t xml:space="preserve">  36/3</t>
  </si>
  <si>
    <t xml:space="preserve"> 9.22,2</t>
  </si>
  <si>
    <t>12.43,3</t>
  </si>
  <si>
    <t xml:space="preserve"> 6.10,3</t>
  </si>
  <si>
    <t xml:space="preserve">  40/1</t>
  </si>
  <si>
    <t xml:space="preserve"> 9.30,9</t>
  </si>
  <si>
    <t>12.47,0</t>
  </si>
  <si>
    <t xml:space="preserve"> 6.08,4</t>
  </si>
  <si>
    <t xml:space="preserve"> 9.32,6</t>
  </si>
  <si>
    <t>12.37,4</t>
  </si>
  <si>
    <t xml:space="preserve"> 6.16,3</t>
  </si>
  <si>
    <t xml:space="preserve">  44/5</t>
  </si>
  <si>
    <t xml:space="preserve"> 9.30,7</t>
  </si>
  <si>
    <t>12.46,8</t>
  </si>
  <si>
    <t xml:space="preserve"> 6.15,8</t>
  </si>
  <si>
    <t xml:space="preserve"> 9.19,8</t>
  </si>
  <si>
    <t>12.51,7</t>
  </si>
  <si>
    <t xml:space="preserve"> 9.10,7</t>
  </si>
  <si>
    <t xml:space="preserve"> 6.05,1</t>
  </si>
  <si>
    <t xml:space="preserve">  27/4</t>
  </si>
  <si>
    <t xml:space="preserve"> 9.30,1</t>
  </si>
  <si>
    <t>13.07,5</t>
  </si>
  <si>
    <t xml:space="preserve"> 6.19,6</t>
  </si>
  <si>
    <t xml:space="preserve">  41/7</t>
  </si>
  <si>
    <t xml:space="preserve">  45/7</t>
  </si>
  <si>
    <t xml:space="preserve">  44/7</t>
  </si>
  <si>
    <t xml:space="preserve"> 6.08,6</t>
  </si>
  <si>
    <t xml:space="preserve">  26/11</t>
  </si>
  <si>
    <t xml:space="preserve">  33/6</t>
  </si>
  <si>
    <t xml:space="preserve">  41/6</t>
  </si>
  <si>
    <t xml:space="preserve">  43/3</t>
  </si>
  <si>
    <t xml:space="preserve">  36/1</t>
  </si>
  <si>
    <t xml:space="preserve">  47/3</t>
  </si>
  <si>
    <t xml:space="preserve">  37/3</t>
  </si>
  <si>
    <t xml:space="preserve"> 6.11,0</t>
  </si>
  <si>
    <t xml:space="preserve"> 9.22,1</t>
  </si>
  <si>
    <t>12.39,1</t>
  </si>
  <si>
    <t xml:space="preserve"> 6.13,1</t>
  </si>
  <si>
    <t xml:space="preserve">  47/2</t>
  </si>
  <si>
    <t xml:space="preserve">  49/6</t>
  </si>
  <si>
    <t xml:space="preserve"> 9.31,7</t>
  </si>
  <si>
    <t>12.42,5</t>
  </si>
  <si>
    <t xml:space="preserve"> 6.11,9</t>
  </si>
  <si>
    <t xml:space="preserve">  43/7</t>
  </si>
  <si>
    <t xml:space="preserve"> 9.34,8</t>
  </si>
  <si>
    <t>13.05,8</t>
  </si>
  <si>
    <t xml:space="preserve"> 6.18,7</t>
  </si>
  <si>
    <t xml:space="preserve"> 9.15,8</t>
  </si>
  <si>
    <t>12.38,0</t>
  </si>
  <si>
    <t xml:space="preserve"> 6.07,0</t>
  </si>
  <si>
    <t xml:space="preserve">  33/14</t>
  </si>
  <si>
    <t xml:space="preserve"> 9.28,7</t>
  </si>
  <si>
    <t>12.57,2</t>
  </si>
  <si>
    <t xml:space="preserve"> 6.14,5</t>
  </si>
  <si>
    <t xml:space="preserve"> 9.38,0</t>
  </si>
  <si>
    <t>12.55,4</t>
  </si>
  <si>
    <t xml:space="preserve"> 6.19,2</t>
  </si>
  <si>
    <t xml:space="preserve">  55/3</t>
  </si>
  <si>
    <t xml:space="preserve">  52/3</t>
  </si>
  <si>
    <t xml:space="preserve"> 9.36,7</t>
  </si>
  <si>
    <t xml:space="preserve"> 6.24,0</t>
  </si>
  <si>
    <t xml:space="preserve"> 9.35,8</t>
  </si>
  <si>
    <t>13.07,1</t>
  </si>
  <si>
    <t xml:space="preserve"> 6.24,1</t>
  </si>
  <si>
    <t xml:space="preserve">  53/4</t>
  </si>
  <si>
    <t xml:space="preserve">  60/6</t>
  </si>
  <si>
    <t xml:space="preserve"> 9.46,2</t>
  </si>
  <si>
    <t>12.52,3</t>
  </si>
  <si>
    <t xml:space="preserve"> 6.25,1</t>
  </si>
  <si>
    <t xml:space="preserve">  58/6</t>
  </si>
  <si>
    <t xml:space="preserve"> 9.45,3</t>
  </si>
  <si>
    <t>13.02,2</t>
  </si>
  <si>
    <t xml:space="preserve"> 6.16,8</t>
  </si>
  <si>
    <t xml:space="preserve">  59/4</t>
  </si>
  <si>
    <t xml:space="preserve"> 9.42,7</t>
  </si>
  <si>
    <t>13.14,8</t>
  </si>
  <si>
    <t xml:space="preserve"> 6.26,6</t>
  </si>
  <si>
    <t xml:space="preserve">  63/5</t>
  </si>
  <si>
    <t xml:space="preserve"> 9.35,4</t>
  </si>
  <si>
    <t>13.00,9</t>
  </si>
  <si>
    <t xml:space="preserve"> 6.44,6</t>
  </si>
  <si>
    <t xml:space="preserve">  54/1</t>
  </si>
  <si>
    <t xml:space="preserve"> 9.33,8</t>
  </si>
  <si>
    <t>13.15,8</t>
  </si>
  <si>
    <t xml:space="preserve"> 6.21,3</t>
  </si>
  <si>
    <t>10.01,0</t>
  </si>
  <si>
    <t>13.12,8</t>
  </si>
  <si>
    <t xml:space="preserve"> 6.25,5</t>
  </si>
  <si>
    <t xml:space="preserve"> 9.50,7</t>
  </si>
  <si>
    <t>13.24,4</t>
  </si>
  <si>
    <t xml:space="preserve"> 6.30,3</t>
  </si>
  <si>
    <t xml:space="preserve">  61/10</t>
  </si>
  <si>
    <t xml:space="preserve">  65/10</t>
  </si>
  <si>
    <t xml:space="preserve"> 9.43,6</t>
  </si>
  <si>
    <t>13.01,2</t>
  </si>
  <si>
    <t xml:space="preserve"> 7.13,5</t>
  </si>
  <si>
    <t xml:space="preserve"> 9.56,1</t>
  </si>
  <si>
    <t>13.32,5</t>
  </si>
  <si>
    <t xml:space="preserve"> 6.31,9</t>
  </si>
  <si>
    <t xml:space="preserve">  68/11</t>
  </si>
  <si>
    <t xml:space="preserve">  63/11</t>
  </si>
  <si>
    <t xml:space="preserve"> 9.51,2</t>
  </si>
  <si>
    <t>13.31,4</t>
  </si>
  <si>
    <t xml:space="preserve">  61/7</t>
  </si>
  <si>
    <t>10.12,0</t>
  </si>
  <si>
    <t xml:space="preserve"> 6.43,4</t>
  </si>
  <si>
    <t>10.06,3</t>
  </si>
  <si>
    <t>13.38,1</t>
  </si>
  <si>
    <t xml:space="preserve"> 6.44,5</t>
  </si>
  <si>
    <t>10.05,4</t>
  </si>
  <si>
    <t>13.49,0</t>
  </si>
  <si>
    <t xml:space="preserve"> 7.12,9</t>
  </si>
  <si>
    <t>14.42,6</t>
  </si>
  <si>
    <t>13.03,7</t>
  </si>
  <si>
    <t xml:space="preserve"> 6.46,1</t>
  </si>
  <si>
    <t xml:space="preserve">  58/4</t>
  </si>
  <si>
    <t>13.34,2</t>
  </si>
  <si>
    <t xml:space="preserve"> 6.41,0</t>
  </si>
  <si>
    <t xml:space="preserve"> 9.52,2</t>
  </si>
  <si>
    <t xml:space="preserve"> 6.17,7</t>
  </si>
  <si>
    <t>24.23,2</t>
  </si>
  <si>
    <t xml:space="preserve"> 6.52,6</t>
  </si>
  <si>
    <t xml:space="preserve">  73/11</t>
  </si>
  <si>
    <t xml:space="preserve">  71/10</t>
  </si>
  <si>
    <t xml:space="preserve"> 9.42,5</t>
  </si>
  <si>
    <t>12.54,5</t>
  </si>
  <si>
    <t xml:space="preserve"> 6.19,4</t>
  </si>
  <si>
    <t>10.06,9</t>
  </si>
  <si>
    <t>22.25,5</t>
  </si>
  <si>
    <t>FUEL PUMP</t>
  </si>
  <si>
    <t xml:space="preserve">  50/6</t>
  </si>
  <si>
    <t xml:space="preserve">  56/3</t>
  </si>
  <si>
    <t xml:space="preserve">  53/3</t>
  </si>
  <si>
    <t xml:space="preserve">  64/5</t>
  </si>
  <si>
    <t xml:space="preserve">  53/1</t>
  </si>
  <si>
    <t xml:space="preserve"> 9.30,3</t>
  </si>
  <si>
    <t>12.55,1</t>
  </si>
  <si>
    <t xml:space="preserve">  46/9</t>
  </si>
  <si>
    <t xml:space="preserve">  52/8</t>
  </si>
  <si>
    <t xml:space="preserve">  42/8</t>
  </si>
  <si>
    <t xml:space="preserve">  63/8</t>
  </si>
  <si>
    <t xml:space="preserve">  62/11</t>
  </si>
  <si>
    <t xml:space="preserve">  64/7</t>
  </si>
  <si>
    <t xml:space="preserve">  69/7</t>
  </si>
  <si>
    <t xml:space="preserve"> 9.51,0</t>
  </si>
  <si>
    <t>13.21,5</t>
  </si>
  <si>
    <t xml:space="preserve"> 6.31,8</t>
  </si>
  <si>
    <t xml:space="preserve"> 9.53,3</t>
  </si>
  <si>
    <t>13.37,8</t>
  </si>
  <si>
    <t>10.12,6</t>
  </si>
  <si>
    <t>13.31,5</t>
  </si>
  <si>
    <t xml:space="preserve"> 6.32,0</t>
  </si>
  <si>
    <t>10.03,5</t>
  </si>
  <si>
    <t xml:space="preserve"> 6.41,1</t>
  </si>
  <si>
    <t>10.11,9</t>
  </si>
  <si>
    <t>13.36,0</t>
  </si>
  <si>
    <t xml:space="preserve"> 6.42,8</t>
  </si>
  <si>
    <t xml:space="preserve">  73/8</t>
  </si>
  <si>
    <t>10.10,1</t>
  </si>
  <si>
    <t>13.43,6</t>
  </si>
  <si>
    <t xml:space="preserve"> 6.36,1</t>
  </si>
  <si>
    <t xml:space="preserve">  79/11</t>
  </si>
  <si>
    <t xml:space="preserve">  67/8</t>
  </si>
  <si>
    <t xml:space="preserve">  80/7</t>
  </si>
  <si>
    <t>10.29,2</t>
  </si>
  <si>
    <t xml:space="preserve"> 7.08,2</t>
  </si>
  <si>
    <t xml:space="preserve">  77/9</t>
  </si>
  <si>
    <t>10.38,6</t>
  </si>
  <si>
    <t>13.58,0</t>
  </si>
  <si>
    <t xml:space="preserve"> 6.44,3</t>
  </si>
  <si>
    <t xml:space="preserve">  50/3</t>
  </si>
  <si>
    <t xml:space="preserve">  82/12</t>
  </si>
  <si>
    <t xml:space="preserve">  72/9</t>
  </si>
  <si>
    <t xml:space="preserve">  78/7</t>
  </si>
  <si>
    <t xml:space="preserve">  89/13</t>
  </si>
  <si>
    <t xml:space="preserve">  72/5</t>
  </si>
  <si>
    <t xml:space="preserve">  70/5</t>
  </si>
  <si>
    <t xml:space="preserve"> 9.45,8</t>
  </si>
  <si>
    <t>13.34,3</t>
  </si>
  <si>
    <t xml:space="preserve"> 6.38,3</t>
  </si>
  <si>
    <t xml:space="preserve">  75/8</t>
  </si>
  <si>
    <t xml:space="preserve">  74/7</t>
  </si>
  <si>
    <t>10.12,9</t>
  </si>
  <si>
    <t>13.26,4</t>
  </si>
  <si>
    <t xml:space="preserve">  82/7</t>
  </si>
  <si>
    <t>10.29,5</t>
  </si>
  <si>
    <t>14.00,5</t>
  </si>
  <si>
    <t xml:space="preserve"> 6.47,5</t>
  </si>
  <si>
    <t xml:space="preserve">  84/10</t>
  </si>
  <si>
    <t>10.37,1</t>
  </si>
  <si>
    <t xml:space="preserve"> 6.50,3</t>
  </si>
  <si>
    <t xml:space="preserve">  85/13</t>
  </si>
  <si>
    <t>10.25,3</t>
  </si>
  <si>
    <t>14.14,7</t>
  </si>
  <si>
    <t xml:space="preserve"> 6.49,1</t>
  </si>
  <si>
    <t>10.34,6</t>
  </si>
  <si>
    <t>14.07,5</t>
  </si>
  <si>
    <t xml:space="preserve"> 6.46,2</t>
  </si>
  <si>
    <t xml:space="preserve">  80/12</t>
  </si>
  <si>
    <t xml:space="preserve"> 79/11</t>
  </si>
  <si>
    <t>11.06,1</t>
  </si>
  <si>
    <t>14.52,2</t>
  </si>
  <si>
    <t xml:space="preserve"> 7.11,2</t>
  </si>
  <si>
    <t xml:space="preserve">  87/13</t>
  </si>
  <si>
    <t xml:space="preserve">  87/12</t>
  </si>
  <si>
    <t>10.41,9</t>
  </si>
  <si>
    <t>15.10,2</t>
  </si>
  <si>
    <t xml:space="preserve"> 7.11,1</t>
  </si>
  <si>
    <t xml:space="preserve">  86/11</t>
  </si>
  <si>
    <t xml:space="preserve">  79/6</t>
  </si>
  <si>
    <t xml:space="preserve">  90/14</t>
  </si>
  <si>
    <t xml:space="preserve">  94/14</t>
  </si>
  <si>
    <t xml:space="preserve">  93/9</t>
  </si>
  <si>
    <t xml:space="preserve">  82/11</t>
  </si>
  <si>
    <t xml:space="preserve">  82/8</t>
  </si>
  <si>
    <t>10.14,6</t>
  </si>
  <si>
    <t>13.54,5</t>
  </si>
  <si>
    <t xml:space="preserve">  79/13</t>
  </si>
  <si>
    <t xml:space="preserve">  76/13</t>
  </si>
  <si>
    <t xml:space="preserve">  85/14</t>
  </si>
  <si>
    <t xml:space="preserve">  88/11</t>
  </si>
  <si>
    <t xml:space="preserve">  83/9</t>
  </si>
  <si>
    <t xml:space="preserve">  92/14</t>
  </si>
  <si>
    <t xml:space="preserve">  92/13</t>
  </si>
  <si>
    <t>11.08,9</t>
  </si>
  <si>
    <t>15.44,3</t>
  </si>
  <si>
    <t xml:space="preserve"> 6.57,5</t>
  </si>
  <si>
    <t xml:space="preserve">  97/15</t>
  </si>
  <si>
    <t>11.17,7</t>
  </si>
  <si>
    <t>14.53,4</t>
  </si>
  <si>
    <t xml:space="preserve"> 7.10,4</t>
  </si>
  <si>
    <t>14.37,8</t>
  </si>
  <si>
    <t>10.51,8</t>
  </si>
  <si>
    <t>10.52,0</t>
  </si>
  <si>
    <t xml:space="preserve"> 6.54,5</t>
  </si>
  <si>
    <t>11.39,3</t>
  </si>
  <si>
    <t>15.51,2</t>
  </si>
  <si>
    <t xml:space="preserve"> 7.31,4</t>
  </si>
  <si>
    <t xml:space="preserve">  98/15</t>
  </si>
  <si>
    <t>10.39,2</t>
  </si>
  <si>
    <t>14.22,1</t>
  </si>
  <si>
    <t xml:space="preserve">  90/12</t>
  </si>
  <si>
    <t>16.41,2</t>
  </si>
  <si>
    <t>23.52,0</t>
  </si>
  <si>
    <t xml:space="preserve"> 7.20,8</t>
  </si>
  <si>
    <t xml:space="preserve"> 2.00</t>
  </si>
  <si>
    <t xml:space="preserve">  96/14</t>
  </si>
  <si>
    <t xml:space="preserve">  38/13</t>
  </si>
  <si>
    <t xml:space="preserve">  41/4</t>
  </si>
  <si>
    <t xml:space="preserve">  42/6</t>
  </si>
  <si>
    <t xml:space="preserve">  57/8</t>
  </si>
  <si>
    <t xml:space="preserve">  40/5</t>
  </si>
  <si>
    <t xml:space="preserve">  46/1</t>
  </si>
  <si>
    <t xml:space="preserve">  49/2</t>
  </si>
  <si>
    <t xml:space="preserve">  56/11</t>
  </si>
  <si>
    <t xml:space="preserve">  52/9</t>
  </si>
  <si>
    <t xml:space="preserve">  56/10</t>
  </si>
  <si>
    <t xml:space="preserve">  65/3</t>
  </si>
  <si>
    <t xml:space="preserve">  54/3</t>
  </si>
  <si>
    <t xml:space="preserve">  63/15</t>
  </si>
  <si>
    <t xml:space="preserve">  49/15</t>
  </si>
  <si>
    <t xml:space="preserve">  58/15</t>
  </si>
  <si>
    <t xml:space="preserve">  61/5</t>
  </si>
  <si>
    <t xml:space="preserve"> 9.24,1</t>
  </si>
  <si>
    <t>12.29,8</t>
  </si>
  <si>
    <t xml:space="preserve"> 6.14,7</t>
  </si>
  <si>
    <t xml:space="preserve">  45/3</t>
  </si>
  <si>
    <t xml:space="preserve">  68/4</t>
  </si>
  <si>
    <t xml:space="preserve">  68/6</t>
  </si>
  <si>
    <t xml:space="preserve">  60/2</t>
  </si>
  <si>
    <t xml:space="preserve">  58/1</t>
  </si>
  <si>
    <t xml:space="preserve">  57/4</t>
  </si>
  <si>
    <t xml:space="preserve">  53/10</t>
  </si>
  <si>
    <t xml:space="preserve">  54/8</t>
  </si>
  <si>
    <t xml:space="preserve">  74/12</t>
  </si>
  <si>
    <t xml:space="preserve">  71/11</t>
  </si>
  <si>
    <t xml:space="preserve">  95/15</t>
  </si>
  <si>
    <t xml:space="preserve">  76/12</t>
  </si>
  <si>
    <t xml:space="preserve">  66/12</t>
  </si>
  <si>
    <t xml:space="preserve">  70/9</t>
  </si>
  <si>
    <t xml:space="preserve">  90/13</t>
  </si>
  <si>
    <t xml:space="preserve">  41/14</t>
  </si>
  <si>
    <t xml:space="preserve">  81/6</t>
  </si>
  <si>
    <t xml:space="preserve">  80/5</t>
  </si>
  <si>
    <t xml:space="preserve">  71/3</t>
  </si>
  <si>
    <t xml:space="preserve">  91/8</t>
  </si>
  <si>
    <t xml:space="preserve">  75/2</t>
  </si>
  <si>
    <t xml:space="preserve">  68/1</t>
  </si>
  <si>
    <t xml:space="preserve">  94/9</t>
  </si>
  <si>
    <t xml:space="preserve">  83/11</t>
  </si>
  <si>
    <t xml:space="preserve">  96/16</t>
  </si>
  <si>
    <t xml:space="preserve">  99/9</t>
  </si>
  <si>
    <t xml:space="preserve">  77/5</t>
  </si>
  <si>
    <t xml:space="preserve">  77/13</t>
  </si>
  <si>
    <t xml:space="preserve">  91/14</t>
  </si>
  <si>
    <t xml:space="preserve"> 104/19</t>
  </si>
  <si>
    <t xml:space="preserve"> 101/18</t>
  </si>
  <si>
    <t xml:space="preserve"> 100/17</t>
  </si>
  <si>
    <t xml:space="preserve"> 119/7</t>
  </si>
  <si>
    <t xml:space="preserve">  62/5</t>
  </si>
  <si>
    <t xml:space="preserve"> 105/2</t>
  </si>
  <si>
    <t xml:space="preserve"> 103/5</t>
  </si>
  <si>
    <t xml:space="preserve">  89/1</t>
  </si>
  <si>
    <t xml:space="preserve"> 123/16</t>
  </si>
  <si>
    <t>10.46,5</t>
  </si>
  <si>
    <t>15.04,1</t>
  </si>
  <si>
    <t xml:space="preserve"> 7.41,5</t>
  </si>
  <si>
    <t xml:space="preserve"> 0.50</t>
  </si>
  <si>
    <t xml:space="preserve"> 102/1</t>
  </si>
  <si>
    <t xml:space="preserve">  98/1</t>
  </si>
  <si>
    <t xml:space="preserve"> 101/5</t>
  </si>
  <si>
    <t>11.12,1</t>
  </si>
  <si>
    <t>15.23,9</t>
  </si>
  <si>
    <t xml:space="preserve"> 7.25,0</t>
  </si>
  <si>
    <t xml:space="preserve"> 107/3</t>
  </si>
  <si>
    <t xml:space="preserve"> 101/3</t>
  </si>
  <si>
    <t xml:space="preserve">  97/2</t>
  </si>
  <si>
    <t>10.01,3</t>
  </si>
  <si>
    <t xml:space="preserve">  77/3</t>
  </si>
  <si>
    <t>11.26,8</t>
  </si>
  <si>
    <t>15.39,0</t>
  </si>
  <si>
    <t xml:space="preserve"> 7.36,7</t>
  </si>
  <si>
    <t xml:space="preserve"> 110/4</t>
  </si>
  <si>
    <t xml:space="preserve"> 102/4</t>
  </si>
  <si>
    <t xml:space="preserve">  99/3</t>
  </si>
  <si>
    <t xml:space="preserve"> 108/8</t>
  </si>
  <si>
    <t xml:space="preserve">  97/8</t>
  </si>
  <si>
    <t>11.31,8</t>
  </si>
  <si>
    <t>15.53,4</t>
  </si>
  <si>
    <t xml:space="preserve"> 7.37,5</t>
  </si>
  <si>
    <t xml:space="preserve"> 111/5</t>
  </si>
  <si>
    <t xml:space="preserve"> 105/6</t>
  </si>
  <si>
    <t xml:space="preserve"> 100/4</t>
  </si>
  <si>
    <t xml:space="preserve"> 116/20</t>
  </si>
  <si>
    <t xml:space="preserve"> 104/16</t>
  </si>
  <si>
    <t xml:space="preserve"> 103/10</t>
  </si>
  <si>
    <t xml:space="preserve">  87/8</t>
  </si>
  <si>
    <t xml:space="preserve"> 113/12</t>
  </si>
  <si>
    <t xml:space="preserve"> 104/10</t>
  </si>
  <si>
    <t xml:space="preserve">  98/10</t>
  </si>
  <si>
    <t xml:space="preserve">  57/9</t>
  </si>
  <si>
    <t>15.14,0</t>
  </si>
  <si>
    <t>17.04,7</t>
  </si>
  <si>
    <t xml:space="preserve"> 8.07,4</t>
  </si>
  <si>
    <t xml:space="preserve"> 120/7</t>
  </si>
  <si>
    <t xml:space="preserve"> 109/8</t>
  </si>
  <si>
    <t xml:space="preserve"> 102/6</t>
  </si>
  <si>
    <t xml:space="preserve"> 125/18</t>
  </si>
  <si>
    <t>15.55,9</t>
  </si>
  <si>
    <t>16.34,6</t>
  </si>
  <si>
    <t>10.48,7</t>
  </si>
  <si>
    <t xml:space="preserve"> 121/8</t>
  </si>
  <si>
    <t xml:space="preserve"> 108/7</t>
  </si>
  <si>
    <t xml:space="preserve"> 103/7</t>
  </si>
  <si>
    <t xml:space="preserve"> 122/17</t>
  </si>
  <si>
    <t xml:space="preserve"> 112/16</t>
  </si>
  <si>
    <t xml:space="preserve"> 9.39,2</t>
  </si>
  <si>
    <t>12.53,0</t>
  </si>
  <si>
    <t xml:space="preserve">  66/6</t>
  </si>
  <si>
    <t xml:space="preserve"> 9.37,6</t>
  </si>
  <si>
    <t>13.10,8</t>
  </si>
  <si>
    <t>RADIATOR</t>
  </si>
  <si>
    <t xml:space="preserve"> 9.35,9</t>
  </si>
  <si>
    <t>12.55,5</t>
  </si>
  <si>
    <t>10.02,6</t>
  </si>
  <si>
    <t>17.55,5</t>
  </si>
  <si>
    <t xml:space="preserve"> 110/18</t>
  </si>
  <si>
    <t>11.34,9</t>
  </si>
  <si>
    <t>15.05,1</t>
  </si>
  <si>
    <t xml:space="preserve"> 112/6</t>
  </si>
  <si>
    <t xml:space="preserve">  99/2</t>
  </si>
  <si>
    <t>11.58,1</t>
  </si>
  <si>
    <t>16.02,1</t>
  </si>
  <si>
    <t xml:space="preserve"> 115/13</t>
  </si>
  <si>
    <t xml:space="preserve"> 107/12</t>
  </si>
  <si>
    <t>14.16,0</t>
  </si>
  <si>
    <t>15.56,5</t>
  </si>
  <si>
    <t xml:space="preserve"> 106/11</t>
  </si>
  <si>
    <t>11.09,1</t>
  </si>
  <si>
    <t>25.23,8</t>
  </si>
  <si>
    <t xml:space="preserve"> 106/16</t>
  </si>
  <si>
    <t xml:space="preserve"> 113/17</t>
  </si>
  <si>
    <t xml:space="preserve"> 111/15</t>
  </si>
  <si>
    <t xml:space="preserve"> 9.16,2</t>
  </si>
  <si>
    <t xml:space="preserve"> 9.18,7</t>
  </si>
  <si>
    <t xml:space="preserve">  37/14</t>
  </si>
  <si>
    <t xml:space="preserve"> 9.28,5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</si>
</sst>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1" borderId="1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9" fillId="35" borderId="1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7" fillId="35" borderId="0" xfId="0" applyNumberFormat="1" applyFont="1" applyFill="1" applyAlignment="1">
      <alignment horizontal="right"/>
    </xf>
    <xf numFmtId="0" fontId="7" fillId="35" borderId="0" xfId="0" applyNumberFormat="1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left"/>
    </xf>
    <xf numFmtId="0" fontId="7" fillId="35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right"/>
    </xf>
    <xf numFmtId="49" fontId="3" fillId="36" borderId="15" xfId="0" applyNumberFormat="1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49" fontId="3" fillId="36" borderId="20" xfId="0" applyNumberFormat="1" applyFont="1" applyFill="1" applyBorder="1" applyAlignment="1">
      <alignment horizontal="left" indent="1"/>
    </xf>
    <xf numFmtId="0" fontId="3" fillId="36" borderId="20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0" fontId="4" fillId="37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7" borderId="2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37" borderId="12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49" fontId="0" fillId="37" borderId="11" xfId="0" applyNumberFormat="1" applyFill="1" applyBorder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49" fontId="8" fillId="37" borderId="0" xfId="0" applyNumberFormat="1" applyFont="1" applyFill="1" applyAlignment="1">
      <alignment horizontal="center"/>
    </xf>
    <xf numFmtId="49" fontId="1" fillId="37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left"/>
    </xf>
    <xf numFmtId="49" fontId="5" fillId="37" borderId="17" xfId="0" applyNumberFormat="1" applyFont="1" applyFill="1" applyBorder="1" applyAlignment="1">
      <alignment horizontal="left"/>
    </xf>
    <xf numFmtId="49" fontId="5" fillId="37" borderId="13" xfId="0" applyNumberFormat="1" applyFont="1" applyFill="1" applyBorder="1" applyAlignment="1">
      <alignment horizontal="right"/>
    </xf>
    <xf numFmtId="49" fontId="5" fillId="37" borderId="13" xfId="0" applyNumberFormat="1" applyFont="1" applyFill="1" applyBorder="1" applyAlignment="1">
      <alignment/>
    </xf>
    <xf numFmtId="49" fontId="6" fillId="37" borderId="14" xfId="0" applyNumberFormat="1" applyFont="1" applyFill="1" applyBorder="1" applyAlignment="1">
      <alignment horizontal="center"/>
    </xf>
    <xf numFmtId="49" fontId="6" fillId="37" borderId="15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right" indent="1"/>
    </xf>
    <xf numFmtId="49" fontId="5" fillId="37" borderId="20" xfId="0" applyNumberFormat="1" applyFont="1" applyFill="1" applyBorder="1" applyAlignment="1">
      <alignment horizontal="center"/>
    </xf>
    <xf numFmtId="49" fontId="5" fillId="37" borderId="18" xfId="0" applyNumberFormat="1" applyFont="1" applyFill="1" applyBorder="1" applyAlignment="1">
      <alignment/>
    </xf>
    <xf numFmtId="49" fontId="6" fillId="37" borderId="23" xfId="0" applyNumberFormat="1" applyFont="1" applyFill="1" applyBorder="1" applyAlignment="1">
      <alignment horizontal="center"/>
    </xf>
    <xf numFmtId="49" fontId="6" fillId="37" borderId="18" xfId="0" applyNumberFormat="1" applyFont="1" applyFill="1" applyBorder="1" applyAlignment="1">
      <alignment horizontal="center"/>
    </xf>
    <xf numFmtId="49" fontId="6" fillId="37" borderId="19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 horizontal="right" indent="1"/>
    </xf>
    <xf numFmtId="49" fontId="6" fillId="37" borderId="19" xfId="0" applyNumberFormat="1" applyFont="1" applyFill="1" applyBorder="1" applyAlignment="1">
      <alignment horizontal="left" indent="1"/>
    </xf>
    <xf numFmtId="49" fontId="6" fillId="37" borderId="15" xfId="0" applyNumberFormat="1" applyFont="1" applyFill="1" applyBorder="1" applyAlignment="1">
      <alignment horizontal="left" indent="1"/>
    </xf>
    <xf numFmtId="0" fontId="3" fillId="35" borderId="22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2" fillId="37" borderId="16" xfId="0" applyNumberFormat="1" applyFont="1" applyFill="1" applyBorder="1" applyAlignment="1">
      <alignment horizontal="center"/>
    </xf>
    <xf numFmtId="0" fontId="2" fillId="0" borderId="16" xfId="0" applyFont="1" applyBorder="1" applyAlignment="1" quotePrefix="1">
      <alignment horizontal="right"/>
    </xf>
    <xf numFmtId="49" fontId="2" fillId="37" borderId="10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37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left"/>
    </xf>
    <xf numFmtId="0" fontId="7" fillId="37" borderId="0" xfId="0" applyNumberFormat="1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11" fillId="37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7" borderId="11" xfId="0" applyNumberFormat="1" applyFont="1" applyFill="1" applyBorder="1" applyAlignment="1">
      <alignment horizontal="right"/>
    </xf>
    <xf numFmtId="0" fontId="4" fillId="37" borderId="0" xfId="0" applyNumberFormat="1" applyFont="1" applyFill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18" xfId="0" applyNumberFormat="1" applyFont="1" applyFill="1" applyBorder="1" applyAlignment="1">
      <alignment/>
    </xf>
    <xf numFmtId="0" fontId="5" fillId="37" borderId="13" xfId="0" applyNumberFormat="1" applyFont="1" applyFill="1" applyBorder="1" applyAlignment="1">
      <alignment horizontal="right"/>
    </xf>
    <xf numFmtId="0" fontId="5" fillId="37" borderId="1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37" borderId="0" xfId="0" applyNumberFormat="1" applyFont="1" applyFill="1" applyBorder="1" applyAlignment="1" quotePrefix="1">
      <alignment horizontal="center"/>
    </xf>
    <xf numFmtId="49" fontId="0" fillId="37" borderId="11" xfId="0" applyNumberFormat="1" applyFill="1" applyBorder="1" applyAlignment="1">
      <alignment horizontal="right"/>
    </xf>
    <xf numFmtId="49" fontId="2" fillId="37" borderId="12" xfId="0" applyNumberFormat="1" applyFont="1" applyFill="1" applyBorder="1" applyAlignment="1">
      <alignment horizontal="right"/>
    </xf>
    <xf numFmtId="0" fontId="5" fillId="37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15" fillId="37" borderId="0" xfId="0" applyNumberFormat="1" applyFont="1" applyFill="1" applyAlignment="1">
      <alignment/>
    </xf>
    <xf numFmtId="49" fontId="16" fillId="37" borderId="0" xfId="0" applyNumberFormat="1" applyFont="1" applyFill="1" applyAlignment="1">
      <alignment/>
    </xf>
    <xf numFmtId="0" fontId="17" fillId="37" borderId="0" xfId="0" applyFont="1" applyFill="1" applyAlignment="1">
      <alignment horizontal="right"/>
    </xf>
    <xf numFmtId="0" fontId="17" fillId="37" borderId="0" xfId="0" applyFont="1" applyFill="1" applyAlignment="1" quotePrefix="1">
      <alignment horizontal="center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37" borderId="15" xfId="0" applyNumberFormat="1" applyFont="1" applyFill="1" applyBorder="1" applyAlignment="1">
      <alignment horizontal="left" indent="1"/>
    </xf>
    <xf numFmtId="49" fontId="19" fillId="37" borderId="17" xfId="0" applyNumberFormat="1" applyFont="1" applyFill="1" applyBorder="1" applyAlignment="1">
      <alignment horizontal="right" indent="1"/>
    </xf>
    <xf numFmtId="49" fontId="19" fillId="37" borderId="2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 quotePrefix="1">
      <alignment horizontal="right"/>
    </xf>
    <xf numFmtId="0" fontId="2" fillId="37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49" fontId="19" fillId="37" borderId="17" xfId="0" applyNumberFormat="1" applyFont="1" applyFill="1" applyBorder="1" applyAlignment="1">
      <alignment horizontal="left"/>
    </xf>
    <xf numFmtId="49" fontId="19" fillId="37" borderId="13" xfId="0" applyNumberFormat="1" applyFont="1" applyFill="1" applyBorder="1" applyAlignment="1">
      <alignment horizontal="right"/>
    </xf>
    <xf numFmtId="49" fontId="19" fillId="37" borderId="13" xfId="0" applyNumberFormat="1" applyFont="1" applyFill="1" applyBorder="1" applyAlignment="1">
      <alignment/>
    </xf>
    <xf numFmtId="49" fontId="20" fillId="37" borderId="14" xfId="0" applyNumberFormat="1" applyFont="1" applyFill="1" applyBorder="1" applyAlignment="1">
      <alignment horizontal="center"/>
    </xf>
    <xf numFmtId="49" fontId="20" fillId="37" borderId="13" xfId="0" applyNumberFormat="1" applyFont="1" applyFill="1" applyBorder="1" applyAlignment="1">
      <alignment horizontal="center"/>
    </xf>
    <xf numFmtId="49" fontId="20" fillId="37" borderId="15" xfId="0" applyNumberFormat="1" applyFont="1" applyFill="1" applyBorder="1" applyAlignment="1">
      <alignment horizontal="center"/>
    </xf>
    <xf numFmtId="49" fontId="19" fillId="37" borderId="18" xfId="0" applyNumberFormat="1" applyFont="1" applyFill="1" applyBorder="1" applyAlignment="1">
      <alignment horizontal="right"/>
    </xf>
    <xf numFmtId="49" fontId="19" fillId="37" borderId="18" xfId="0" applyNumberFormat="1" applyFont="1" applyFill="1" applyBorder="1" applyAlignment="1">
      <alignment/>
    </xf>
    <xf numFmtId="49" fontId="20" fillId="37" borderId="23" xfId="0" applyNumberFormat="1" applyFont="1" applyFill="1" applyBorder="1" applyAlignment="1">
      <alignment horizontal="center"/>
    </xf>
    <xf numFmtId="49" fontId="20" fillId="37" borderId="18" xfId="0" applyNumberFormat="1" applyFont="1" applyFill="1" applyBorder="1" applyAlignment="1">
      <alignment horizontal="center"/>
    </xf>
    <xf numFmtId="49" fontId="20" fillId="37" borderId="19" xfId="0" applyNumberFormat="1" applyFont="1" applyFill="1" applyBorder="1" applyAlignment="1">
      <alignment horizontal="center"/>
    </xf>
    <xf numFmtId="49" fontId="20" fillId="37" borderId="19" xfId="0" applyNumberFormat="1" applyFont="1" applyFill="1" applyBorder="1" applyAlignment="1">
      <alignment horizontal="left" indent="1"/>
    </xf>
    <xf numFmtId="49" fontId="21" fillId="37" borderId="20" xfId="0" applyNumberFormat="1" applyFont="1" applyFill="1" applyBorder="1" applyAlignment="1">
      <alignment horizontal="right" indent="1"/>
    </xf>
    <xf numFmtId="0" fontId="19" fillId="37" borderId="13" xfId="0" applyNumberFormat="1" applyFont="1" applyFill="1" applyBorder="1" applyAlignment="1">
      <alignment horizontal="right"/>
    </xf>
    <xf numFmtId="49" fontId="22" fillId="37" borderId="13" xfId="0" applyNumberFormat="1" applyFont="1" applyFill="1" applyBorder="1" applyAlignment="1">
      <alignment horizontal="left" indent="1"/>
    </xf>
    <xf numFmtId="49" fontId="22" fillId="37" borderId="15" xfId="0" applyNumberFormat="1" applyFont="1" applyFill="1" applyBorder="1" applyAlignment="1">
      <alignment horizontal="left" indent="1"/>
    </xf>
    <xf numFmtId="0" fontId="22" fillId="37" borderId="18" xfId="0" applyFont="1" applyFill="1" applyBorder="1" applyAlignment="1">
      <alignment horizontal="left" indent="1"/>
    </xf>
    <xf numFmtId="49" fontId="22" fillId="37" borderId="19" xfId="0" applyNumberFormat="1" applyFont="1" applyFill="1" applyBorder="1" applyAlignment="1">
      <alignment horizontal="left" indent="1"/>
    </xf>
    <xf numFmtId="0" fontId="23" fillId="37" borderId="0" xfId="0" applyFont="1" applyFill="1" applyAlignment="1">
      <alignment/>
    </xf>
    <xf numFmtId="0" fontId="6" fillId="37" borderId="11" xfId="0" applyNumberFormat="1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right"/>
    </xf>
    <xf numFmtId="49" fontId="5" fillId="37" borderId="11" xfId="0" applyNumberFormat="1" applyFont="1" applyFill="1" applyBorder="1" applyAlignment="1">
      <alignment horizontal="right"/>
    </xf>
    <xf numFmtId="2" fontId="5" fillId="37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center"/>
    </xf>
    <xf numFmtId="0" fontId="7" fillId="37" borderId="0" xfId="0" applyNumberFormat="1" applyFont="1" applyFill="1" applyAlignment="1">
      <alignment/>
    </xf>
    <xf numFmtId="0" fontId="24" fillId="0" borderId="0" xfId="0" applyFont="1" applyAlignment="1">
      <alignment horizontal="right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49" fontId="1" fillId="37" borderId="0" xfId="0" applyNumberFormat="1" applyFont="1" applyFill="1" applyAlignment="1">
      <alignment/>
    </xf>
    <xf numFmtId="49" fontId="1" fillId="37" borderId="0" xfId="0" applyNumberFormat="1" applyFont="1" applyFill="1" applyAlignment="1">
      <alignment horizontal="center"/>
    </xf>
    <xf numFmtId="0" fontId="10" fillId="37" borderId="16" xfId="0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left" indent="1"/>
    </xf>
    <xf numFmtId="49" fontId="5" fillId="37" borderId="15" xfId="0" applyNumberFormat="1" applyFont="1" applyFill="1" applyBorder="1" applyAlignment="1">
      <alignment horizontal="right" indent="1"/>
    </xf>
    <xf numFmtId="49" fontId="5" fillId="37" borderId="23" xfId="0" applyNumberFormat="1" applyFont="1" applyFill="1" applyBorder="1" applyAlignment="1">
      <alignment horizontal="left" indent="1"/>
    </xf>
    <xf numFmtId="49" fontId="3" fillId="37" borderId="19" xfId="0" applyNumberFormat="1" applyFont="1" applyFill="1" applyBorder="1" applyAlignment="1">
      <alignment horizontal="right" indent="1"/>
    </xf>
    <xf numFmtId="0" fontId="18" fillId="35" borderId="0" xfId="0" applyFont="1" applyFill="1" applyAlignment="1">
      <alignment horizontal="center"/>
    </xf>
    <xf numFmtId="49" fontId="0" fillId="37" borderId="0" xfId="0" applyNumberForma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7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" fillId="37" borderId="0" xfId="0" applyNumberFormat="1" applyFont="1" applyFill="1" applyAlignment="1">
      <alignment horizontal="right"/>
    </xf>
    <xf numFmtId="0" fontId="2" fillId="37" borderId="16" xfId="0" applyFont="1" applyFill="1" applyBorder="1" applyAlignment="1">
      <alignment horizontal="right"/>
    </xf>
    <xf numFmtId="0" fontId="26" fillId="37" borderId="0" xfId="0" applyFont="1" applyFill="1" applyAlignment="1">
      <alignment horizontal="center"/>
    </xf>
    <xf numFmtId="0" fontId="2" fillId="37" borderId="16" xfId="0" applyFont="1" applyFill="1" applyBorder="1" applyAlignment="1" quotePrefix="1">
      <alignment horizontal="right"/>
    </xf>
    <xf numFmtId="49" fontId="28" fillId="37" borderId="0" xfId="0" applyNumberFormat="1" applyFont="1" applyFill="1" applyAlignment="1">
      <alignment horizontal="center"/>
    </xf>
    <xf numFmtId="49" fontId="2" fillId="37" borderId="14" xfId="0" applyNumberFormat="1" applyFont="1" applyFill="1" applyBorder="1" applyAlignment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5" xfId="0" applyNumberFormat="1" applyFont="1" applyFill="1" applyBorder="1" applyAlignment="1">
      <alignment horizontal="right"/>
    </xf>
    <xf numFmtId="49" fontId="2" fillId="37" borderId="23" xfId="0" applyNumberFormat="1" applyFont="1" applyFill="1" applyBorder="1" applyAlignment="1">
      <alignment horizontal="center"/>
    </xf>
    <xf numFmtId="49" fontId="0" fillId="37" borderId="18" xfId="0" applyNumberFormat="1" applyFill="1" applyBorder="1" applyAlignment="1">
      <alignment horizontal="center"/>
    </xf>
    <xf numFmtId="49" fontId="0" fillId="37" borderId="18" xfId="0" applyNumberFormat="1" applyFill="1" applyBorder="1" applyAlignment="1">
      <alignment/>
    </xf>
    <xf numFmtId="49" fontId="0" fillId="37" borderId="18" xfId="0" applyNumberFormat="1" applyFill="1" applyBorder="1" applyAlignment="1">
      <alignment horizontal="right"/>
    </xf>
    <xf numFmtId="49" fontId="2" fillId="37" borderId="19" xfId="0" applyNumberFormat="1" applyFont="1" applyFill="1" applyBorder="1" applyAlignment="1">
      <alignment horizontal="right"/>
    </xf>
    <xf numFmtId="0" fontId="29" fillId="37" borderId="0" xfId="0" applyFont="1" applyFill="1" applyAlignment="1">
      <alignment horizontal="center"/>
    </xf>
    <xf numFmtId="49" fontId="2" fillId="37" borderId="22" xfId="0" applyNumberFormat="1" applyFont="1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right"/>
    </xf>
    <xf numFmtId="49" fontId="2" fillId="37" borderId="24" xfId="0" applyNumberFormat="1" applyFont="1" applyFill="1" applyBorder="1" applyAlignment="1">
      <alignment horizontal="right"/>
    </xf>
    <xf numFmtId="2" fontId="30" fillId="37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8" fillId="37" borderId="0" xfId="0" applyNumberFormat="1" applyFont="1" applyFill="1" applyAlignment="1">
      <alignment horizontal="center"/>
    </xf>
    <xf numFmtId="0" fontId="31" fillId="0" borderId="0" xfId="0" applyFont="1" applyAlignment="1" quotePrefix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150" customWidth="1"/>
    <col min="3" max="3" width="9.140625" style="3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">
      <c r="A1" s="249"/>
      <c r="B1" s="154"/>
      <c r="C1" s="148"/>
      <c r="D1" s="112"/>
      <c r="E1" s="112"/>
      <c r="F1" s="113" t="s">
        <v>1849</v>
      </c>
      <c r="G1" s="112"/>
      <c r="H1" s="112"/>
      <c r="I1" s="112"/>
    </row>
    <row r="2" spans="1:9" ht="15.75">
      <c r="A2" s="250"/>
      <c r="B2" s="251"/>
      <c r="C2" s="148"/>
      <c r="D2" s="112"/>
      <c r="E2" s="112"/>
      <c r="F2" s="114" t="s">
        <v>1874</v>
      </c>
      <c r="G2" s="112"/>
      <c r="H2" s="252" t="s">
        <v>2493</v>
      </c>
      <c r="I2" s="132" t="s">
        <v>2492</v>
      </c>
    </row>
    <row r="3" spans="1:9" ht="15">
      <c r="A3" s="253"/>
      <c r="B3" s="251"/>
      <c r="C3" s="148"/>
      <c r="D3" s="112"/>
      <c r="E3" s="112"/>
      <c r="F3" s="113" t="s">
        <v>1875</v>
      </c>
      <c r="G3" s="112"/>
      <c r="H3" s="252" t="s">
        <v>2495</v>
      </c>
      <c r="I3" s="132" t="s">
        <v>2301</v>
      </c>
    </row>
    <row r="4" spans="1:9" ht="15">
      <c r="A4" s="147"/>
      <c r="B4" s="251"/>
      <c r="C4" s="148"/>
      <c r="D4" s="112"/>
      <c r="E4" s="112"/>
      <c r="F4" s="113" t="s">
        <v>1856</v>
      </c>
      <c r="G4" s="112"/>
      <c r="H4" s="254" t="s">
        <v>1848</v>
      </c>
      <c r="I4" s="132" t="s">
        <v>2300</v>
      </c>
    </row>
    <row r="5" spans="1:9" ht="15" customHeight="1">
      <c r="A5" s="147"/>
      <c r="B5" s="154"/>
      <c r="C5" s="148"/>
      <c r="D5" s="112"/>
      <c r="E5" s="112"/>
      <c r="F5" s="112"/>
      <c r="G5" s="112"/>
      <c r="H5" s="254" t="s">
        <v>1852</v>
      </c>
      <c r="I5" s="132" t="s">
        <v>1859</v>
      </c>
    </row>
    <row r="6" spans="1:9" ht="15.75" customHeight="1">
      <c r="A6" s="147"/>
      <c r="B6" s="221" t="s">
        <v>1799</v>
      </c>
      <c r="C6" s="148"/>
      <c r="D6" s="112"/>
      <c r="E6" s="112"/>
      <c r="F6" s="112"/>
      <c r="G6" s="112"/>
      <c r="H6" s="254" t="s">
        <v>1853</v>
      </c>
      <c r="I6" s="132" t="s">
        <v>1860</v>
      </c>
    </row>
    <row r="7" spans="2:9" ht="12.75">
      <c r="B7" s="153" t="s">
        <v>1800</v>
      </c>
      <c r="C7" s="6" t="s">
        <v>1801</v>
      </c>
      <c r="D7" s="7" t="s">
        <v>1802</v>
      </c>
      <c r="E7" s="8" t="s">
        <v>1803</v>
      </c>
      <c r="F7" s="6" t="s">
        <v>1804</v>
      </c>
      <c r="G7" s="7" t="s">
        <v>1805</v>
      </c>
      <c r="H7" s="7" t="s">
        <v>1806</v>
      </c>
      <c r="I7" s="9" t="s">
        <v>1807</v>
      </c>
    </row>
    <row r="8" spans="1:9" ht="15" customHeight="1">
      <c r="A8" s="135" t="s">
        <v>2303</v>
      </c>
      <c r="B8" s="166">
        <v>1</v>
      </c>
      <c r="C8" s="109" t="s">
        <v>1844</v>
      </c>
      <c r="D8" s="110" t="s">
        <v>1876</v>
      </c>
      <c r="E8" s="110" t="s">
        <v>1877</v>
      </c>
      <c r="F8" s="109" t="s">
        <v>1833</v>
      </c>
      <c r="G8" s="110" t="s">
        <v>1878</v>
      </c>
      <c r="H8" s="110" t="s">
        <v>1879</v>
      </c>
      <c r="I8" s="100" t="s">
        <v>1863</v>
      </c>
    </row>
    <row r="9" spans="1:9" ht="15" customHeight="1">
      <c r="A9" s="135" t="s">
        <v>2304</v>
      </c>
      <c r="B9" s="166">
        <v>2</v>
      </c>
      <c r="C9" s="109" t="s">
        <v>1701</v>
      </c>
      <c r="D9" s="110" t="s">
        <v>1702</v>
      </c>
      <c r="E9" s="110" t="s">
        <v>1880</v>
      </c>
      <c r="F9" s="109" t="s">
        <v>1833</v>
      </c>
      <c r="G9" s="110" t="s">
        <v>1881</v>
      </c>
      <c r="H9" s="110" t="s">
        <v>1882</v>
      </c>
      <c r="I9" s="100" t="s">
        <v>1864</v>
      </c>
    </row>
    <row r="10" spans="1:9" ht="15" customHeight="1">
      <c r="A10" s="135" t="s">
        <v>2305</v>
      </c>
      <c r="B10" s="166">
        <v>3</v>
      </c>
      <c r="C10" s="109" t="s">
        <v>1701</v>
      </c>
      <c r="D10" s="110" t="s">
        <v>1883</v>
      </c>
      <c r="E10" s="110" t="s">
        <v>1884</v>
      </c>
      <c r="F10" s="109" t="s">
        <v>1833</v>
      </c>
      <c r="G10" s="110" t="s">
        <v>1885</v>
      </c>
      <c r="H10" s="110" t="s">
        <v>1882</v>
      </c>
      <c r="I10" s="100" t="s">
        <v>1868</v>
      </c>
    </row>
    <row r="11" spans="1:9" ht="15" customHeight="1">
      <c r="A11" s="135" t="s">
        <v>2306</v>
      </c>
      <c r="B11" s="166">
        <v>4</v>
      </c>
      <c r="C11" s="109" t="s">
        <v>1843</v>
      </c>
      <c r="D11" s="110" t="s">
        <v>2102</v>
      </c>
      <c r="E11" s="110" t="s">
        <v>2103</v>
      </c>
      <c r="F11" s="109" t="s">
        <v>1833</v>
      </c>
      <c r="G11" s="110" t="s">
        <v>1885</v>
      </c>
      <c r="H11" s="110" t="s">
        <v>1867</v>
      </c>
      <c r="I11" s="100" t="s">
        <v>1870</v>
      </c>
    </row>
    <row r="12" spans="1:9" ht="15" customHeight="1">
      <c r="A12" s="135" t="s">
        <v>2307</v>
      </c>
      <c r="B12" s="166">
        <v>5</v>
      </c>
      <c r="C12" s="109" t="s">
        <v>1843</v>
      </c>
      <c r="D12" s="110" t="s">
        <v>1886</v>
      </c>
      <c r="E12" s="110" t="s">
        <v>1703</v>
      </c>
      <c r="F12" s="109" t="s">
        <v>1833</v>
      </c>
      <c r="G12" s="110" t="s">
        <v>1878</v>
      </c>
      <c r="H12" s="110" t="s">
        <v>2139</v>
      </c>
      <c r="I12" s="100" t="s">
        <v>1871</v>
      </c>
    </row>
    <row r="13" spans="1:9" ht="15" customHeight="1">
      <c r="A13" s="135" t="s">
        <v>2308</v>
      </c>
      <c r="B13" s="166">
        <v>6</v>
      </c>
      <c r="C13" s="109" t="s">
        <v>1843</v>
      </c>
      <c r="D13" s="110" t="s">
        <v>1707</v>
      </c>
      <c r="E13" s="110" t="s">
        <v>1708</v>
      </c>
      <c r="F13" s="109" t="s">
        <v>1833</v>
      </c>
      <c r="G13" s="110" t="s">
        <v>2309</v>
      </c>
      <c r="H13" s="110" t="s">
        <v>1869</v>
      </c>
      <c r="I13" s="100" t="s">
        <v>1872</v>
      </c>
    </row>
    <row r="14" spans="1:9" ht="15" customHeight="1">
      <c r="A14" s="135" t="s">
        <v>2310</v>
      </c>
      <c r="B14" s="166">
        <v>7</v>
      </c>
      <c r="C14" s="109" t="s">
        <v>1843</v>
      </c>
      <c r="D14" s="110" t="s">
        <v>2093</v>
      </c>
      <c r="E14" s="110" t="s">
        <v>2094</v>
      </c>
      <c r="F14" s="109" t="s">
        <v>1833</v>
      </c>
      <c r="G14" s="110" t="s">
        <v>1887</v>
      </c>
      <c r="H14" s="110" t="s">
        <v>1869</v>
      </c>
      <c r="I14" s="100" t="s">
        <v>1873</v>
      </c>
    </row>
    <row r="15" spans="1:9" ht="15" customHeight="1">
      <c r="A15" s="135" t="s">
        <v>2311</v>
      </c>
      <c r="B15" s="166">
        <v>8</v>
      </c>
      <c r="C15" s="109" t="s">
        <v>1843</v>
      </c>
      <c r="D15" s="110" t="s">
        <v>1704</v>
      </c>
      <c r="E15" s="110" t="s">
        <v>1705</v>
      </c>
      <c r="F15" s="109" t="s">
        <v>1833</v>
      </c>
      <c r="G15" s="110" t="s">
        <v>2309</v>
      </c>
      <c r="H15" s="110" t="s">
        <v>1867</v>
      </c>
      <c r="I15" s="100" t="s">
        <v>2056</v>
      </c>
    </row>
    <row r="16" spans="1:9" ht="15" customHeight="1">
      <c r="A16" s="135" t="s">
        <v>2312</v>
      </c>
      <c r="B16" s="166">
        <v>9</v>
      </c>
      <c r="C16" s="109" t="s">
        <v>1843</v>
      </c>
      <c r="D16" s="110" t="s">
        <v>1888</v>
      </c>
      <c r="E16" s="110" t="s">
        <v>1889</v>
      </c>
      <c r="F16" s="109" t="s">
        <v>1833</v>
      </c>
      <c r="G16" s="110" t="s">
        <v>1878</v>
      </c>
      <c r="H16" s="110" t="s">
        <v>1869</v>
      </c>
      <c r="I16" s="100" t="s">
        <v>2057</v>
      </c>
    </row>
    <row r="17" spans="1:9" ht="15" customHeight="1">
      <c r="A17" s="135" t="s">
        <v>2313</v>
      </c>
      <c r="B17" s="166">
        <v>10</v>
      </c>
      <c r="C17" s="109" t="s">
        <v>1843</v>
      </c>
      <c r="D17" s="110" t="s">
        <v>1865</v>
      </c>
      <c r="E17" s="110" t="s">
        <v>1866</v>
      </c>
      <c r="F17" s="109" t="s">
        <v>1833</v>
      </c>
      <c r="G17" s="110" t="s">
        <v>1887</v>
      </c>
      <c r="H17" s="110" t="s">
        <v>1867</v>
      </c>
      <c r="I17" s="100" t="s">
        <v>2061</v>
      </c>
    </row>
    <row r="18" spans="1:9" ht="15" customHeight="1">
      <c r="A18" s="135" t="s">
        <v>2314</v>
      </c>
      <c r="B18" s="166">
        <v>11</v>
      </c>
      <c r="C18" s="109" t="s">
        <v>1843</v>
      </c>
      <c r="D18" s="110" t="s">
        <v>2058</v>
      </c>
      <c r="E18" s="110" t="s">
        <v>2059</v>
      </c>
      <c r="F18" s="109" t="s">
        <v>1833</v>
      </c>
      <c r="G18" s="110" t="s">
        <v>2060</v>
      </c>
      <c r="H18" s="110" t="s">
        <v>1869</v>
      </c>
      <c r="I18" s="100" t="s">
        <v>2062</v>
      </c>
    </row>
    <row r="19" spans="1:9" ht="15" customHeight="1">
      <c r="A19" s="135" t="s">
        <v>2315</v>
      </c>
      <c r="B19" s="166">
        <v>12</v>
      </c>
      <c r="C19" s="109" t="s">
        <v>1701</v>
      </c>
      <c r="D19" s="110" t="s">
        <v>1709</v>
      </c>
      <c r="E19" s="110" t="s">
        <v>1710</v>
      </c>
      <c r="F19" s="109" t="s">
        <v>1840</v>
      </c>
      <c r="G19" s="110" t="s">
        <v>1885</v>
      </c>
      <c r="H19" s="110" t="s">
        <v>1882</v>
      </c>
      <c r="I19" s="100" t="s">
        <v>2063</v>
      </c>
    </row>
    <row r="20" spans="1:9" ht="15" customHeight="1">
      <c r="A20" s="135" t="s">
        <v>2316</v>
      </c>
      <c r="B20" s="166">
        <v>14</v>
      </c>
      <c r="C20" s="109" t="s">
        <v>1843</v>
      </c>
      <c r="D20" s="110" t="s">
        <v>1890</v>
      </c>
      <c r="E20" s="110" t="s">
        <v>1891</v>
      </c>
      <c r="F20" s="109" t="s">
        <v>1833</v>
      </c>
      <c r="G20" s="110" t="s">
        <v>1892</v>
      </c>
      <c r="H20" s="110" t="s">
        <v>1869</v>
      </c>
      <c r="I20" s="100" t="s">
        <v>2068</v>
      </c>
    </row>
    <row r="21" spans="1:9" ht="15" customHeight="1">
      <c r="A21" s="135" t="s">
        <v>2317</v>
      </c>
      <c r="B21" s="166">
        <v>15</v>
      </c>
      <c r="C21" s="109" t="s">
        <v>1701</v>
      </c>
      <c r="D21" s="110" t="s">
        <v>1893</v>
      </c>
      <c r="E21" s="110" t="s">
        <v>1894</v>
      </c>
      <c r="F21" s="109" t="s">
        <v>1840</v>
      </c>
      <c r="G21" s="110" t="s">
        <v>1895</v>
      </c>
      <c r="H21" s="110" t="s">
        <v>1896</v>
      </c>
      <c r="I21" s="100" t="s">
        <v>2071</v>
      </c>
    </row>
    <row r="22" spans="1:9" ht="15" customHeight="1">
      <c r="A22" s="135" t="s">
        <v>2318</v>
      </c>
      <c r="B22" s="166">
        <v>16</v>
      </c>
      <c r="C22" s="109" t="s">
        <v>1701</v>
      </c>
      <c r="D22" s="110" t="s">
        <v>2090</v>
      </c>
      <c r="E22" s="110" t="s">
        <v>2091</v>
      </c>
      <c r="F22" s="109" t="s">
        <v>1839</v>
      </c>
      <c r="G22" s="110" t="s">
        <v>2319</v>
      </c>
      <c r="H22" s="110" t="s">
        <v>1712</v>
      </c>
      <c r="I22" s="100" t="s">
        <v>2075</v>
      </c>
    </row>
    <row r="23" spans="1:9" ht="15" customHeight="1">
      <c r="A23" s="135" t="s">
        <v>2320</v>
      </c>
      <c r="B23" s="166">
        <v>17</v>
      </c>
      <c r="C23" s="109" t="s">
        <v>1701</v>
      </c>
      <c r="D23" s="110" t="s">
        <v>2174</v>
      </c>
      <c r="E23" s="110" t="s">
        <v>1713</v>
      </c>
      <c r="F23" s="109" t="s">
        <v>1857</v>
      </c>
      <c r="G23" s="110" t="s">
        <v>1897</v>
      </c>
      <c r="H23" s="110" t="s">
        <v>1869</v>
      </c>
      <c r="I23" s="100" t="s">
        <v>2076</v>
      </c>
    </row>
    <row r="24" spans="1:9" ht="15" customHeight="1">
      <c r="A24" s="135" t="s">
        <v>2321</v>
      </c>
      <c r="B24" s="166">
        <v>18</v>
      </c>
      <c r="C24" s="109" t="s">
        <v>1701</v>
      </c>
      <c r="D24" s="110" t="s">
        <v>1706</v>
      </c>
      <c r="E24" s="110" t="s">
        <v>2322</v>
      </c>
      <c r="F24" s="109" t="s">
        <v>1858</v>
      </c>
      <c r="G24" s="110" t="s">
        <v>1898</v>
      </c>
      <c r="H24" s="110" t="s">
        <v>1867</v>
      </c>
      <c r="I24" s="100" t="s">
        <v>2077</v>
      </c>
    </row>
    <row r="25" spans="1:9" ht="15" customHeight="1">
      <c r="A25" s="135" t="s">
        <v>2323</v>
      </c>
      <c r="B25" s="166">
        <v>19</v>
      </c>
      <c r="C25" s="109" t="s">
        <v>1846</v>
      </c>
      <c r="D25" s="110" t="s">
        <v>1899</v>
      </c>
      <c r="E25" s="110" t="s">
        <v>1715</v>
      </c>
      <c r="F25" s="109" t="s">
        <v>1839</v>
      </c>
      <c r="G25" s="110" t="s">
        <v>1716</v>
      </c>
      <c r="H25" s="110" t="s">
        <v>2168</v>
      </c>
      <c r="I25" s="100" t="s">
        <v>2078</v>
      </c>
    </row>
    <row r="26" spans="1:9" ht="15" customHeight="1">
      <c r="A26" s="135" t="s">
        <v>2324</v>
      </c>
      <c r="B26" s="166">
        <v>20</v>
      </c>
      <c r="C26" s="109" t="s">
        <v>1846</v>
      </c>
      <c r="D26" s="110" t="s">
        <v>2136</v>
      </c>
      <c r="E26" s="110" t="s">
        <v>2137</v>
      </c>
      <c r="F26" s="109" t="s">
        <v>1857</v>
      </c>
      <c r="G26" s="110" t="s">
        <v>1714</v>
      </c>
      <c r="H26" s="110" t="s">
        <v>1867</v>
      </c>
      <c r="I26" s="100" t="s">
        <v>2079</v>
      </c>
    </row>
    <row r="27" spans="1:9" ht="15" customHeight="1">
      <c r="A27" s="135" t="s">
        <v>2325</v>
      </c>
      <c r="B27" s="166">
        <v>21</v>
      </c>
      <c r="C27" s="109" t="s">
        <v>1701</v>
      </c>
      <c r="D27" s="110" t="s">
        <v>2064</v>
      </c>
      <c r="E27" s="110" t="s">
        <v>2065</v>
      </c>
      <c r="F27" s="109" t="s">
        <v>2066</v>
      </c>
      <c r="G27" s="110" t="s">
        <v>2067</v>
      </c>
      <c r="H27" s="110" t="s">
        <v>1869</v>
      </c>
      <c r="I27" s="100" t="s">
        <v>2080</v>
      </c>
    </row>
    <row r="28" spans="1:9" ht="15" customHeight="1">
      <c r="A28" s="135" t="s">
        <v>2326</v>
      </c>
      <c r="B28" s="166">
        <v>22</v>
      </c>
      <c r="C28" s="109" t="s">
        <v>1846</v>
      </c>
      <c r="D28" s="110" t="s">
        <v>2069</v>
      </c>
      <c r="E28" s="110" t="s">
        <v>2070</v>
      </c>
      <c r="F28" s="109" t="s">
        <v>1833</v>
      </c>
      <c r="G28" s="110" t="s">
        <v>1717</v>
      </c>
      <c r="H28" s="110" t="s">
        <v>1900</v>
      </c>
      <c r="I28" s="100" t="s">
        <v>2081</v>
      </c>
    </row>
    <row r="29" spans="1:9" ht="15" customHeight="1">
      <c r="A29" s="135" t="s">
        <v>2327</v>
      </c>
      <c r="B29" s="166">
        <v>23</v>
      </c>
      <c r="C29" s="109" t="s">
        <v>1843</v>
      </c>
      <c r="D29" s="110" t="s">
        <v>2072</v>
      </c>
      <c r="E29" s="110" t="s">
        <v>2210</v>
      </c>
      <c r="F29" s="109" t="s">
        <v>1833</v>
      </c>
      <c r="G29" s="110" t="s">
        <v>2074</v>
      </c>
      <c r="H29" s="110" t="s">
        <v>2139</v>
      </c>
      <c r="I29" s="100" t="s">
        <v>2082</v>
      </c>
    </row>
    <row r="30" spans="1:9" ht="15" customHeight="1">
      <c r="A30" s="135" t="s">
        <v>2328</v>
      </c>
      <c r="B30" s="166">
        <v>24</v>
      </c>
      <c r="C30" s="109" t="s">
        <v>1701</v>
      </c>
      <c r="D30" s="110" t="s">
        <v>2123</v>
      </c>
      <c r="E30" s="110" t="s">
        <v>1901</v>
      </c>
      <c r="F30" s="109" t="s">
        <v>1840</v>
      </c>
      <c r="G30" s="110" t="s">
        <v>1902</v>
      </c>
      <c r="H30" s="110" t="s">
        <v>1903</v>
      </c>
      <c r="I30" s="100" t="s">
        <v>2085</v>
      </c>
    </row>
    <row r="31" spans="1:9" ht="15" customHeight="1">
      <c r="A31" s="135" t="s">
        <v>2329</v>
      </c>
      <c r="B31" s="166">
        <v>25</v>
      </c>
      <c r="C31" s="109" t="s">
        <v>1844</v>
      </c>
      <c r="D31" s="110" t="s">
        <v>2141</v>
      </c>
      <c r="E31" s="110" t="s">
        <v>2073</v>
      </c>
      <c r="F31" s="109" t="s">
        <v>1833</v>
      </c>
      <c r="G31" s="110" t="s">
        <v>2074</v>
      </c>
      <c r="H31" s="110" t="s">
        <v>2297</v>
      </c>
      <c r="I31" s="100" t="s">
        <v>2089</v>
      </c>
    </row>
    <row r="32" spans="1:9" ht="15" customHeight="1">
      <c r="A32" s="135" t="s">
        <v>2330</v>
      </c>
      <c r="B32" s="166">
        <v>26</v>
      </c>
      <c r="C32" s="109" t="s">
        <v>1847</v>
      </c>
      <c r="D32" s="110" t="s">
        <v>2111</v>
      </c>
      <c r="E32" s="110" t="s">
        <v>2112</v>
      </c>
      <c r="F32" s="109" t="s">
        <v>1833</v>
      </c>
      <c r="G32" s="110" t="s">
        <v>1904</v>
      </c>
      <c r="H32" s="110" t="s">
        <v>2109</v>
      </c>
      <c r="I32" s="100" t="s">
        <v>2092</v>
      </c>
    </row>
    <row r="33" spans="1:9" ht="15" customHeight="1">
      <c r="A33" s="135" t="s">
        <v>2331</v>
      </c>
      <c r="B33" s="166">
        <v>27</v>
      </c>
      <c r="C33" s="109" t="s">
        <v>1847</v>
      </c>
      <c r="D33" s="110" t="s">
        <v>2107</v>
      </c>
      <c r="E33" s="110" t="s">
        <v>2108</v>
      </c>
      <c r="F33" s="109" t="s">
        <v>1833</v>
      </c>
      <c r="G33" s="110" t="s">
        <v>2104</v>
      </c>
      <c r="H33" s="110" t="s">
        <v>2109</v>
      </c>
      <c r="I33" s="100" t="s">
        <v>2097</v>
      </c>
    </row>
    <row r="34" spans="1:9" ht="15" customHeight="1">
      <c r="A34" s="135" t="s">
        <v>2332</v>
      </c>
      <c r="B34" s="166">
        <v>28</v>
      </c>
      <c r="C34" s="109" t="s">
        <v>1843</v>
      </c>
      <c r="D34" s="110" t="s">
        <v>1905</v>
      </c>
      <c r="E34" s="110" t="s">
        <v>1906</v>
      </c>
      <c r="F34" s="109" t="s">
        <v>1839</v>
      </c>
      <c r="G34" s="110" t="s">
        <v>1905</v>
      </c>
      <c r="H34" s="110" t="s">
        <v>1869</v>
      </c>
      <c r="I34" s="100" t="s">
        <v>2099</v>
      </c>
    </row>
    <row r="35" spans="1:9" ht="15" customHeight="1">
      <c r="A35" s="135" t="s">
        <v>2333</v>
      </c>
      <c r="B35" s="166">
        <v>29</v>
      </c>
      <c r="C35" s="109" t="s">
        <v>1701</v>
      </c>
      <c r="D35" s="110" t="s">
        <v>2086</v>
      </c>
      <c r="E35" s="110" t="s">
        <v>2087</v>
      </c>
      <c r="F35" s="109" t="s">
        <v>2088</v>
      </c>
      <c r="G35" s="110" t="s">
        <v>1907</v>
      </c>
      <c r="H35" s="110" t="s">
        <v>1869</v>
      </c>
      <c r="I35" s="100" t="s">
        <v>2100</v>
      </c>
    </row>
    <row r="36" spans="1:9" ht="15" customHeight="1">
      <c r="A36" s="135" t="s">
        <v>2334</v>
      </c>
      <c r="B36" s="166">
        <v>30</v>
      </c>
      <c r="C36" s="109" t="s">
        <v>1844</v>
      </c>
      <c r="D36" s="110" t="s">
        <v>2167</v>
      </c>
      <c r="E36" s="110" t="s">
        <v>1908</v>
      </c>
      <c r="F36" s="109" t="s">
        <v>1833</v>
      </c>
      <c r="G36" s="110" t="s">
        <v>2309</v>
      </c>
      <c r="H36" s="110" t="s">
        <v>2168</v>
      </c>
      <c r="I36" s="100" t="s">
        <v>2101</v>
      </c>
    </row>
    <row r="37" spans="1:9" ht="15" customHeight="1">
      <c r="A37" s="135" t="s">
        <v>2335</v>
      </c>
      <c r="B37" s="166">
        <v>31</v>
      </c>
      <c r="C37" s="109" t="s">
        <v>1846</v>
      </c>
      <c r="D37" s="110" t="s">
        <v>1729</v>
      </c>
      <c r="E37" s="110" t="s">
        <v>1909</v>
      </c>
      <c r="F37" s="109" t="s">
        <v>1833</v>
      </c>
      <c r="G37" s="110" t="s">
        <v>1717</v>
      </c>
      <c r="H37" s="110" t="s">
        <v>2142</v>
      </c>
      <c r="I37" s="100" t="s">
        <v>2105</v>
      </c>
    </row>
    <row r="38" spans="1:9" ht="15" customHeight="1">
      <c r="A38" s="135" t="s">
        <v>2336</v>
      </c>
      <c r="B38" s="166">
        <v>32</v>
      </c>
      <c r="C38" s="109" t="s">
        <v>1846</v>
      </c>
      <c r="D38" s="110" t="s">
        <v>1910</v>
      </c>
      <c r="E38" s="110" t="s">
        <v>1911</v>
      </c>
      <c r="F38" s="109" t="s">
        <v>1839</v>
      </c>
      <c r="G38" s="110" t="s">
        <v>1717</v>
      </c>
      <c r="H38" s="110" t="s">
        <v>2297</v>
      </c>
      <c r="I38" s="100" t="s">
        <v>2106</v>
      </c>
    </row>
    <row r="39" spans="1:9" ht="15" customHeight="1">
      <c r="A39" s="135" t="s">
        <v>2337</v>
      </c>
      <c r="B39" s="166">
        <v>33</v>
      </c>
      <c r="C39" s="109" t="s">
        <v>1854</v>
      </c>
      <c r="D39" s="110" t="s">
        <v>1912</v>
      </c>
      <c r="E39" s="110" t="s">
        <v>1913</v>
      </c>
      <c r="F39" s="109" t="s">
        <v>1833</v>
      </c>
      <c r="G39" s="110" t="s">
        <v>1912</v>
      </c>
      <c r="H39" s="110" t="s">
        <v>1723</v>
      </c>
      <c r="I39" s="100" t="s">
        <v>2110</v>
      </c>
    </row>
    <row r="40" spans="1:9" ht="15" customHeight="1">
      <c r="A40" s="135" t="s">
        <v>2338</v>
      </c>
      <c r="B40" s="166">
        <v>34</v>
      </c>
      <c r="C40" s="109" t="s">
        <v>1854</v>
      </c>
      <c r="D40" s="110" t="s">
        <v>1719</v>
      </c>
      <c r="E40" s="110" t="s">
        <v>1914</v>
      </c>
      <c r="F40" s="109" t="s">
        <v>1833</v>
      </c>
      <c r="G40" s="110" t="s">
        <v>1720</v>
      </c>
      <c r="H40" s="110" t="s">
        <v>1915</v>
      </c>
      <c r="I40" s="100" t="s">
        <v>2113</v>
      </c>
    </row>
    <row r="41" spans="1:9" ht="15" customHeight="1">
      <c r="A41" s="135" t="s">
        <v>2339</v>
      </c>
      <c r="B41" s="166">
        <v>35</v>
      </c>
      <c r="C41" s="109" t="s">
        <v>1829</v>
      </c>
      <c r="D41" s="110" t="s">
        <v>1916</v>
      </c>
      <c r="E41" s="110" t="s">
        <v>1760</v>
      </c>
      <c r="F41" s="109" t="s">
        <v>1833</v>
      </c>
      <c r="G41" s="110" t="s">
        <v>2060</v>
      </c>
      <c r="H41" s="110" t="s">
        <v>2096</v>
      </c>
      <c r="I41" s="100" t="s">
        <v>2116</v>
      </c>
    </row>
    <row r="42" spans="1:9" ht="15" customHeight="1">
      <c r="A42" s="135" t="s">
        <v>2340</v>
      </c>
      <c r="B42" s="166">
        <v>36</v>
      </c>
      <c r="C42" s="109" t="s">
        <v>1846</v>
      </c>
      <c r="D42" s="110" t="s">
        <v>1732</v>
      </c>
      <c r="E42" s="110" t="s">
        <v>2179</v>
      </c>
      <c r="F42" s="109" t="s">
        <v>1839</v>
      </c>
      <c r="G42" s="110" t="s">
        <v>1917</v>
      </c>
      <c r="H42" s="110" t="s">
        <v>2168</v>
      </c>
      <c r="I42" s="100" t="s">
        <v>2117</v>
      </c>
    </row>
    <row r="43" spans="1:9" ht="15" customHeight="1">
      <c r="A43" s="135" t="s">
        <v>2341</v>
      </c>
      <c r="B43" s="166">
        <v>37</v>
      </c>
      <c r="C43" s="109" t="s">
        <v>1843</v>
      </c>
      <c r="D43" s="110" t="s">
        <v>1918</v>
      </c>
      <c r="E43" s="110" t="s">
        <v>1919</v>
      </c>
      <c r="F43" s="109" t="s">
        <v>1839</v>
      </c>
      <c r="G43" s="110" t="s">
        <v>1887</v>
      </c>
      <c r="H43" s="110" t="s">
        <v>1869</v>
      </c>
      <c r="I43" s="100" t="s">
        <v>2121</v>
      </c>
    </row>
    <row r="44" spans="1:9" ht="15" customHeight="1">
      <c r="A44" s="135" t="s">
        <v>2342</v>
      </c>
      <c r="B44" s="166">
        <v>38</v>
      </c>
      <c r="C44" s="109" t="s">
        <v>1846</v>
      </c>
      <c r="D44" s="110" t="s">
        <v>2083</v>
      </c>
      <c r="E44" s="110" t="s">
        <v>1920</v>
      </c>
      <c r="F44" s="109" t="s">
        <v>1840</v>
      </c>
      <c r="G44" s="110" t="s">
        <v>2083</v>
      </c>
      <c r="H44" s="110" t="s">
        <v>2142</v>
      </c>
      <c r="I44" s="100" t="s">
        <v>2122</v>
      </c>
    </row>
    <row r="45" spans="1:9" ht="15" customHeight="1">
      <c r="A45" s="135" t="s">
        <v>2343</v>
      </c>
      <c r="B45" s="166">
        <v>39</v>
      </c>
      <c r="C45" s="109" t="s">
        <v>1847</v>
      </c>
      <c r="D45" s="110" t="s">
        <v>2114</v>
      </c>
      <c r="E45" s="110" t="s">
        <v>2115</v>
      </c>
      <c r="F45" s="109" t="s">
        <v>1840</v>
      </c>
      <c r="G45" s="110" t="s">
        <v>2115</v>
      </c>
      <c r="H45" s="110" t="s">
        <v>2109</v>
      </c>
      <c r="I45" s="100" t="s">
        <v>2124</v>
      </c>
    </row>
    <row r="46" spans="1:9" ht="15" customHeight="1">
      <c r="A46" s="135" t="s">
        <v>2344</v>
      </c>
      <c r="B46" s="166">
        <v>40</v>
      </c>
      <c r="C46" s="109" t="s">
        <v>1847</v>
      </c>
      <c r="D46" s="110" t="s">
        <v>1921</v>
      </c>
      <c r="E46" s="110" t="s">
        <v>1759</v>
      </c>
      <c r="F46" s="109" t="s">
        <v>1833</v>
      </c>
      <c r="G46" s="110" t="s">
        <v>1904</v>
      </c>
      <c r="H46" s="110" t="s">
        <v>2109</v>
      </c>
      <c r="I46" s="100" t="s">
        <v>2128</v>
      </c>
    </row>
    <row r="47" spans="1:9" ht="15" customHeight="1">
      <c r="A47" s="135" t="s">
        <v>2345</v>
      </c>
      <c r="B47" s="166">
        <v>41</v>
      </c>
      <c r="C47" s="109" t="s">
        <v>1831</v>
      </c>
      <c r="D47" s="110" t="s">
        <v>2118</v>
      </c>
      <c r="E47" s="110" t="s">
        <v>2119</v>
      </c>
      <c r="F47" s="109" t="s">
        <v>1833</v>
      </c>
      <c r="G47" s="110" t="s">
        <v>2104</v>
      </c>
      <c r="H47" s="110" t="s">
        <v>2120</v>
      </c>
      <c r="I47" s="100" t="s">
        <v>2129</v>
      </c>
    </row>
    <row r="48" spans="1:9" ht="15" customHeight="1">
      <c r="A48" s="135" t="s">
        <v>2346</v>
      </c>
      <c r="B48" s="166">
        <v>42</v>
      </c>
      <c r="C48" s="109" t="s">
        <v>1847</v>
      </c>
      <c r="D48" s="110" t="s">
        <v>1922</v>
      </c>
      <c r="E48" s="110" t="s">
        <v>1923</v>
      </c>
      <c r="F48" s="109" t="s">
        <v>1833</v>
      </c>
      <c r="G48" s="110" t="s">
        <v>1904</v>
      </c>
      <c r="H48" s="110" t="s">
        <v>2109</v>
      </c>
      <c r="I48" s="100" t="s">
        <v>2130</v>
      </c>
    </row>
    <row r="49" spans="1:9" ht="15" customHeight="1">
      <c r="A49" s="135" t="s">
        <v>2347</v>
      </c>
      <c r="B49" s="166">
        <v>43</v>
      </c>
      <c r="C49" s="109" t="s">
        <v>1847</v>
      </c>
      <c r="D49" s="110" t="s">
        <v>1725</v>
      </c>
      <c r="E49" s="110" t="s">
        <v>1733</v>
      </c>
      <c r="F49" s="109" t="s">
        <v>1833</v>
      </c>
      <c r="G49" s="110" t="s">
        <v>1904</v>
      </c>
      <c r="H49" s="110" t="s">
        <v>2109</v>
      </c>
      <c r="I49" s="100" t="s">
        <v>2131</v>
      </c>
    </row>
    <row r="50" spans="1:9" ht="15" customHeight="1">
      <c r="A50" s="135" t="s">
        <v>2348</v>
      </c>
      <c r="B50" s="166">
        <v>44</v>
      </c>
      <c r="C50" s="109" t="s">
        <v>1829</v>
      </c>
      <c r="D50" s="110" t="s">
        <v>2148</v>
      </c>
      <c r="E50" s="110" t="s">
        <v>2149</v>
      </c>
      <c r="F50" s="109" t="s">
        <v>1833</v>
      </c>
      <c r="G50" s="110" t="s">
        <v>1718</v>
      </c>
      <c r="H50" s="110" t="s">
        <v>2096</v>
      </c>
      <c r="I50" s="100" t="s">
        <v>2132</v>
      </c>
    </row>
    <row r="51" spans="1:9" ht="15" customHeight="1">
      <c r="A51" s="135" t="s">
        <v>2349</v>
      </c>
      <c r="B51" s="166">
        <v>45</v>
      </c>
      <c r="C51" s="109" t="s">
        <v>1854</v>
      </c>
      <c r="D51" s="110" t="s">
        <v>1722</v>
      </c>
      <c r="E51" s="110" t="s">
        <v>2292</v>
      </c>
      <c r="F51" s="109" t="s">
        <v>1833</v>
      </c>
      <c r="G51" s="110" t="s">
        <v>2104</v>
      </c>
      <c r="H51" s="110" t="s">
        <v>1723</v>
      </c>
      <c r="I51" s="100" t="s">
        <v>2133</v>
      </c>
    </row>
    <row r="52" spans="1:9" ht="15" customHeight="1">
      <c r="A52" s="135" t="s">
        <v>2350</v>
      </c>
      <c r="B52" s="166">
        <v>46</v>
      </c>
      <c r="C52" s="109" t="s">
        <v>1854</v>
      </c>
      <c r="D52" s="110" t="s">
        <v>1924</v>
      </c>
      <c r="E52" s="110" t="s">
        <v>1925</v>
      </c>
      <c r="F52" s="109" t="s">
        <v>1840</v>
      </c>
      <c r="G52" s="110" t="s">
        <v>1924</v>
      </c>
      <c r="H52" s="110" t="s">
        <v>1723</v>
      </c>
      <c r="I52" s="100" t="s">
        <v>2134</v>
      </c>
    </row>
    <row r="53" spans="1:9" ht="15" customHeight="1">
      <c r="A53" s="135" t="s">
        <v>2351</v>
      </c>
      <c r="B53" s="166">
        <v>47</v>
      </c>
      <c r="C53" s="109" t="s">
        <v>1846</v>
      </c>
      <c r="D53" s="110" t="s">
        <v>1926</v>
      </c>
      <c r="E53" s="110" t="s">
        <v>1711</v>
      </c>
      <c r="F53" s="109" t="s">
        <v>1840</v>
      </c>
      <c r="G53" s="110" t="s">
        <v>1926</v>
      </c>
      <c r="H53" s="110" t="s">
        <v>2168</v>
      </c>
      <c r="I53" s="100" t="s">
        <v>2135</v>
      </c>
    </row>
    <row r="54" spans="1:9" ht="15" customHeight="1">
      <c r="A54" s="135" t="s">
        <v>2352</v>
      </c>
      <c r="B54" s="166">
        <v>48</v>
      </c>
      <c r="C54" s="109" t="s">
        <v>1843</v>
      </c>
      <c r="D54" s="110" t="s">
        <v>1927</v>
      </c>
      <c r="E54" s="110" t="s">
        <v>1928</v>
      </c>
      <c r="F54" s="109" t="s">
        <v>1929</v>
      </c>
      <c r="G54" s="110" t="s">
        <v>1930</v>
      </c>
      <c r="H54" s="110" t="s">
        <v>1842</v>
      </c>
      <c r="I54" s="100" t="s">
        <v>2138</v>
      </c>
    </row>
    <row r="55" spans="1:9" ht="15" customHeight="1">
      <c r="A55" s="135" t="s">
        <v>2353</v>
      </c>
      <c r="B55" s="166">
        <v>49</v>
      </c>
      <c r="C55" s="109" t="s">
        <v>1845</v>
      </c>
      <c r="D55" s="110" t="s">
        <v>1931</v>
      </c>
      <c r="E55" s="110" t="s">
        <v>2302</v>
      </c>
      <c r="F55" s="109" t="s">
        <v>1833</v>
      </c>
      <c r="G55" s="110" t="s">
        <v>2074</v>
      </c>
      <c r="H55" s="110" t="s">
        <v>1932</v>
      </c>
      <c r="I55" s="100" t="s">
        <v>2140</v>
      </c>
    </row>
    <row r="56" spans="1:9" ht="15" customHeight="1">
      <c r="A56" s="135" t="s">
        <v>2354</v>
      </c>
      <c r="B56" s="166">
        <v>50</v>
      </c>
      <c r="C56" s="109" t="s">
        <v>1854</v>
      </c>
      <c r="D56" s="110" t="s">
        <v>2154</v>
      </c>
      <c r="E56" s="110" t="s">
        <v>2155</v>
      </c>
      <c r="F56" s="109" t="s">
        <v>1833</v>
      </c>
      <c r="G56" s="110" t="s">
        <v>2154</v>
      </c>
      <c r="H56" s="110" t="s">
        <v>1915</v>
      </c>
      <c r="I56" s="100" t="s">
        <v>2143</v>
      </c>
    </row>
    <row r="57" spans="1:9" ht="15" customHeight="1">
      <c r="A57" s="135" t="s">
        <v>2355</v>
      </c>
      <c r="B57" s="166">
        <v>51</v>
      </c>
      <c r="C57" s="109" t="s">
        <v>1845</v>
      </c>
      <c r="D57" s="110" t="s">
        <v>1933</v>
      </c>
      <c r="E57" s="110" t="s">
        <v>1934</v>
      </c>
      <c r="F57" s="109" t="s">
        <v>1833</v>
      </c>
      <c r="G57" s="110" t="s">
        <v>2095</v>
      </c>
      <c r="H57" s="110" t="s">
        <v>2096</v>
      </c>
      <c r="I57" s="100" t="s">
        <v>2144</v>
      </c>
    </row>
    <row r="58" spans="1:9" ht="15" customHeight="1">
      <c r="A58" s="135" t="s">
        <v>2356</v>
      </c>
      <c r="B58" s="166">
        <v>52</v>
      </c>
      <c r="C58" s="109" t="s">
        <v>1829</v>
      </c>
      <c r="D58" s="110" t="s">
        <v>1935</v>
      </c>
      <c r="E58" s="110" t="s">
        <v>2253</v>
      </c>
      <c r="F58" s="109" t="s">
        <v>1833</v>
      </c>
      <c r="G58" s="110" t="s">
        <v>2074</v>
      </c>
      <c r="H58" s="110" t="s">
        <v>2146</v>
      </c>
      <c r="I58" s="100" t="s">
        <v>2145</v>
      </c>
    </row>
    <row r="59" spans="1:9" ht="15" customHeight="1">
      <c r="A59" s="135" t="s">
        <v>2357</v>
      </c>
      <c r="B59" s="166">
        <v>53</v>
      </c>
      <c r="C59" s="109" t="s">
        <v>1829</v>
      </c>
      <c r="D59" s="110" t="s">
        <v>2209</v>
      </c>
      <c r="E59" s="110" t="s">
        <v>1726</v>
      </c>
      <c r="F59" s="109" t="s">
        <v>1833</v>
      </c>
      <c r="G59" s="110" t="s">
        <v>1878</v>
      </c>
      <c r="H59" s="110" t="s">
        <v>2211</v>
      </c>
      <c r="I59" s="100" t="s">
        <v>2147</v>
      </c>
    </row>
    <row r="60" spans="1:9" ht="15" customHeight="1">
      <c r="A60" s="135" t="s">
        <v>2358</v>
      </c>
      <c r="B60" s="166">
        <v>54</v>
      </c>
      <c r="C60" s="109" t="s">
        <v>1845</v>
      </c>
      <c r="D60" s="110" t="s">
        <v>1734</v>
      </c>
      <c r="E60" s="110" t="s">
        <v>1936</v>
      </c>
      <c r="F60" s="109" t="s">
        <v>1833</v>
      </c>
      <c r="G60" s="110" t="s">
        <v>2104</v>
      </c>
      <c r="H60" s="110" t="s">
        <v>2098</v>
      </c>
      <c r="I60" s="100" t="s">
        <v>2150</v>
      </c>
    </row>
    <row r="61" spans="1:9" ht="15" customHeight="1">
      <c r="A61" s="135" t="s">
        <v>2359</v>
      </c>
      <c r="B61" s="166">
        <v>55</v>
      </c>
      <c r="C61" s="109" t="s">
        <v>1843</v>
      </c>
      <c r="D61" s="110" t="s">
        <v>1937</v>
      </c>
      <c r="E61" s="110" t="s">
        <v>1938</v>
      </c>
      <c r="F61" s="109" t="s">
        <v>2185</v>
      </c>
      <c r="G61" s="110" t="s">
        <v>1939</v>
      </c>
      <c r="H61" s="110" t="s">
        <v>1867</v>
      </c>
      <c r="I61" s="100" t="s">
        <v>2151</v>
      </c>
    </row>
    <row r="62" spans="1:9" ht="15" customHeight="1">
      <c r="A62" s="135" t="s">
        <v>2360</v>
      </c>
      <c r="B62" s="166">
        <v>56</v>
      </c>
      <c r="C62" s="109" t="s">
        <v>1846</v>
      </c>
      <c r="D62" s="110" t="s">
        <v>2248</v>
      </c>
      <c r="E62" s="110" t="s">
        <v>1940</v>
      </c>
      <c r="F62" s="109" t="s">
        <v>1840</v>
      </c>
      <c r="G62" s="110" t="s">
        <v>2248</v>
      </c>
      <c r="H62" s="110" t="s">
        <v>2139</v>
      </c>
      <c r="I62" s="100" t="s">
        <v>2152</v>
      </c>
    </row>
    <row r="63" spans="1:9" ht="15" customHeight="1">
      <c r="A63" s="135" t="s">
        <v>2361</v>
      </c>
      <c r="B63" s="166">
        <v>57</v>
      </c>
      <c r="C63" s="109" t="s">
        <v>1843</v>
      </c>
      <c r="D63" s="110" t="s">
        <v>1941</v>
      </c>
      <c r="E63" s="110" t="s">
        <v>1942</v>
      </c>
      <c r="F63" s="109" t="s">
        <v>1839</v>
      </c>
      <c r="G63" s="110" t="s">
        <v>1942</v>
      </c>
      <c r="H63" s="110" t="s">
        <v>1867</v>
      </c>
      <c r="I63" s="100" t="s">
        <v>2153</v>
      </c>
    </row>
    <row r="64" spans="1:9" ht="15" customHeight="1">
      <c r="A64" s="135" t="s">
        <v>2362</v>
      </c>
      <c r="B64" s="166">
        <v>58</v>
      </c>
      <c r="C64" s="109" t="s">
        <v>1843</v>
      </c>
      <c r="D64" s="110" t="s">
        <v>1749</v>
      </c>
      <c r="E64" s="110" t="s">
        <v>1750</v>
      </c>
      <c r="F64" s="109" t="s">
        <v>1833</v>
      </c>
      <c r="G64" s="110" t="s">
        <v>1751</v>
      </c>
      <c r="H64" s="110" t="s">
        <v>1869</v>
      </c>
      <c r="I64" s="100" t="s">
        <v>2156</v>
      </c>
    </row>
    <row r="65" spans="1:9" ht="15" customHeight="1">
      <c r="A65" s="135" t="s">
        <v>2363</v>
      </c>
      <c r="B65" s="166">
        <v>60</v>
      </c>
      <c r="C65" s="109" t="s">
        <v>1847</v>
      </c>
      <c r="D65" s="110" t="s">
        <v>2188</v>
      </c>
      <c r="E65" s="110" t="s">
        <v>2189</v>
      </c>
      <c r="F65" s="109" t="s">
        <v>1840</v>
      </c>
      <c r="G65" s="110" t="s">
        <v>1720</v>
      </c>
      <c r="H65" s="110" t="s">
        <v>2190</v>
      </c>
      <c r="I65" s="100" t="s">
        <v>2157</v>
      </c>
    </row>
    <row r="66" spans="1:9" ht="15" customHeight="1">
      <c r="A66" s="135" t="s">
        <v>2364</v>
      </c>
      <c r="B66" s="166">
        <v>61</v>
      </c>
      <c r="C66" s="109" t="s">
        <v>1847</v>
      </c>
      <c r="D66" s="110" t="s">
        <v>2284</v>
      </c>
      <c r="E66" s="110" t="s">
        <v>1943</v>
      </c>
      <c r="F66" s="109" t="s">
        <v>1833</v>
      </c>
      <c r="G66" s="110" t="s">
        <v>1904</v>
      </c>
      <c r="H66" s="110" t="s">
        <v>2109</v>
      </c>
      <c r="I66" s="100" t="s">
        <v>2158</v>
      </c>
    </row>
    <row r="67" spans="1:9" ht="15" customHeight="1">
      <c r="A67" s="135" t="s">
        <v>2365</v>
      </c>
      <c r="B67" s="166">
        <v>62</v>
      </c>
      <c r="C67" s="109" t="s">
        <v>1831</v>
      </c>
      <c r="D67" s="110" t="s">
        <v>2202</v>
      </c>
      <c r="E67" s="110" t="s">
        <v>2203</v>
      </c>
      <c r="F67" s="109" t="s">
        <v>1833</v>
      </c>
      <c r="G67" s="110" t="s">
        <v>2104</v>
      </c>
      <c r="H67" s="110" t="s">
        <v>2204</v>
      </c>
      <c r="I67" s="100" t="s">
        <v>2159</v>
      </c>
    </row>
    <row r="68" spans="1:9" ht="15" customHeight="1">
      <c r="A68" s="135" t="s">
        <v>2366</v>
      </c>
      <c r="B68" s="166">
        <v>63</v>
      </c>
      <c r="C68" s="109" t="s">
        <v>1831</v>
      </c>
      <c r="D68" s="110" t="s">
        <v>1944</v>
      </c>
      <c r="E68" s="110" t="s">
        <v>1945</v>
      </c>
      <c r="F68" s="109" t="s">
        <v>1840</v>
      </c>
      <c r="G68" s="110" t="s">
        <v>1944</v>
      </c>
      <c r="H68" s="110" t="s">
        <v>2096</v>
      </c>
      <c r="I68" s="100" t="s">
        <v>2160</v>
      </c>
    </row>
    <row r="69" spans="1:9" ht="15" customHeight="1">
      <c r="A69" s="135" t="s">
        <v>2367</v>
      </c>
      <c r="B69" s="166">
        <v>64</v>
      </c>
      <c r="C69" s="109" t="s">
        <v>1854</v>
      </c>
      <c r="D69" s="110" t="s">
        <v>1727</v>
      </c>
      <c r="E69" s="110" t="s">
        <v>1728</v>
      </c>
      <c r="F69" s="109" t="s">
        <v>1840</v>
      </c>
      <c r="G69" s="110" t="s">
        <v>1946</v>
      </c>
      <c r="H69" s="110" t="s">
        <v>1723</v>
      </c>
      <c r="I69" s="100" t="s">
        <v>2161</v>
      </c>
    </row>
    <row r="70" spans="1:9" ht="15" customHeight="1">
      <c r="A70" s="135" t="s">
        <v>2368</v>
      </c>
      <c r="B70" s="166">
        <v>65</v>
      </c>
      <c r="C70" s="109" t="s">
        <v>1854</v>
      </c>
      <c r="D70" s="110" t="s">
        <v>1947</v>
      </c>
      <c r="E70" s="110" t="s">
        <v>1948</v>
      </c>
      <c r="F70" s="109" t="s">
        <v>1840</v>
      </c>
      <c r="G70" s="110" t="s">
        <v>1949</v>
      </c>
      <c r="H70" s="110" t="s">
        <v>1950</v>
      </c>
      <c r="I70" s="100" t="s">
        <v>2162</v>
      </c>
    </row>
    <row r="71" spans="1:9" ht="15" customHeight="1">
      <c r="A71" s="135" t="s">
        <v>2369</v>
      </c>
      <c r="B71" s="166">
        <v>66</v>
      </c>
      <c r="C71" s="109" t="s">
        <v>1831</v>
      </c>
      <c r="D71" s="110" t="s">
        <v>2125</v>
      </c>
      <c r="E71" s="110" t="s">
        <v>2126</v>
      </c>
      <c r="F71" s="109" t="s">
        <v>1833</v>
      </c>
      <c r="G71" s="110" t="s">
        <v>2104</v>
      </c>
      <c r="H71" s="110" t="s">
        <v>2127</v>
      </c>
      <c r="I71" s="100" t="s">
        <v>2163</v>
      </c>
    </row>
    <row r="72" spans="1:9" ht="15" customHeight="1">
      <c r="A72" s="135" t="s">
        <v>2370</v>
      </c>
      <c r="B72" s="166">
        <v>67</v>
      </c>
      <c r="C72" s="109" t="s">
        <v>1854</v>
      </c>
      <c r="D72" s="110" t="s">
        <v>1746</v>
      </c>
      <c r="E72" s="110" t="s">
        <v>1724</v>
      </c>
      <c r="F72" s="109" t="s">
        <v>1840</v>
      </c>
      <c r="G72" s="110" t="s">
        <v>1746</v>
      </c>
      <c r="H72" s="110" t="s">
        <v>1723</v>
      </c>
      <c r="I72" s="100" t="s">
        <v>2166</v>
      </c>
    </row>
    <row r="73" spans="1:9" ht="15" customHeight="1">
      <c r="A73" s="135" t="s">
        <v>2371</v>
      </c>
      <c r="B73" s="166">
        <v>69</v>
      </c>
      <c r="C73" s="109" t="s">
        <v>1846</v>
      </c>
      <c r="D73" s="110" t="s">
        <v>1951</v>
      </c>
      <c r="E73" s="110" t="s">
        <v>1952</v>
      </c>
      <c r="F73" s="109" t="s">
        <v>1833</v>
      </c>
      <c r="G73" s="110" t="s">
        <v>2095</v>
      </c>
      <c r="H73" s="110" t="s">
        <v>2139</v>
      </c>
      <c r="I73" s="100" t="s">
        <v>2169</v>
      </c>
    </row>
    <row r="74" spans="1:9" ht="15" customHeight="1">
      <c r="A74" s="135" t="s">
        <v>2372</v>
      </c>
      <c r="B74" s="166">
        <v>70</v>
      </c>
      <c r="C74" s="109" t="s">
        <v>1847</v>
      </c>
      <c r="D74" s="110" t="s">
        <v>2269</v>
      </c>
      <c r="E74" s="110" t="s">
        <v>2270</v>
      </c>
      <c r="F74" s="109" t="s">
        <v>1833</v>
      </c>
      <c r="G74" s="110" t="s">
        <v>1718</v>
      </c>
      <c r="H74" s="110" t="s">
        <v>2271</v>
      </c>
      <c r="I74" s="100" t="s">
        <v>2173</v>
      </c>
    </row>
    <row r="75" spans="1:9" ht="15" customHeight="1">
      <c r="A75" s="135" t="s">
        <v>2373</v>
      </c>
      <c r="B75" s="166">
        <v>72</v>
      </c>
      <c r="C75" s="109" t="s">
        <v>1831</v>
      </c>
      <c r="D75" s="110" t="s">
        <v>1953</v>
      </c>
      <c r="E75" s="110" t="s">
        <v>1954</v>
      </c>
      <c r="F75" s="109" t="s">
        <v>1833</v>
      </c>
      <c r="G75" s="110" t="s">
        <v>1955</v>
      </c>
      <c r="H75" s="110" t="s">
        <v>1956</v>
      </c>
      <c r="I75" s="100" t="s">
        <v>2175</v>
      </c>
    </row>
    <row r="76" spans="1:9" ht="15" customHeight="1">
      <c r="A76" s="135" t="s">
        <v>2374</v>
      </c>
      <c r="B76" s="166">
        <v>73</v>
      </c>
      <c r="C76" s="109" t="s">
        <v>1831</v>
      </c>
      <c r="D76" s="110" t="s">
        <v>1957</v>
      </c>
      <c r="E76" s="110" t="s">
        <v>1958</v>
      </c>
      <c r="F76" s="109" t="s">
        <v>1840</v>
      </c>
      <c r="G76" s="110" t="s">
        <v>1957</v>
      </c>
      <c r="H76" s="110" t="s">
        <v>2096</v>
      </c>
      <c r="I76" s="100" t="s">
        <v>2176</v>
      </c>
    </row>
    <row r="77" spans="1:9" ht="15" customHeight="1">
      <c r="A77" s="135" t="s">
        <v>2375</v>
      </c>
      <c r="B77" s="166">
        <v>74</v>
      </c>
      <c r="C77" s="109" t="s">
        <v>1845</v>
      </c>
      <c r="D77" s="110" t="s">
        <v>2252</v>
      </c>
      <c r="E77" s="110" t="s">
        <v>1959</v>
      </c>
      <c r="F77" s="109" t="s">
        <v>1833</v>
      </c>
      <c r="G77" s="110" t="s">
        <v>2074</v>
      </c>
      <c r="H77" s="110" t="s">
        <v>2096</v>
      </c>
      <c r="I77" s="100" t="s">
        <v>2177</v>
      </c>
    </row>
    <row r="78" spans="1:9" ht="15" customHeight="1">
      <c r="A78" s="135" t="s">
        <v>2376</v>
      </c>
      <c r="B78" s="166">
        <v>76</v>
      </c>
      <c r="C78" s="109" t="s">
        <v>1847</v>
      </c>
      <c r="D78" s="110" t="s">
        <v>1961</v>
      </c>
      <c r="E78" s="110" t="s">
        <v>1962</v>
      </c>
      <c r="F78" s="109" t="s">
        <v>1929</v>
      </c>
      <c r="G78" s="110" t="s">
        <v>1961</v>
      </c>
      <c r="H78" s="110" t="s">
        <v>1963</v>
      </c>
      <c r="I78" s="100" t="s">
        <v>2178</v>
      </c>
    </row>
    <row r="79" spans="1:9" ht="15" customHeight="1">
      <c r="A79" s="135" t="s">
        <v>2377</v>
      </c>
      <c r="B79" s="166">
        <v>77</v>
      </c>
      <c r="C79" s="109" t="s">
        <v>1847</v>
      </c>
      <c r="D79" s="110" t="s">
        <v>2378</v>
      </c>
      <c r="E79" s="110" t="s">
        <v>1766</v>
      </c>
      <c r="F79" s="109" t="s">
        <v>1839</v>
      </c>
      <c r="G79" s="110" t="s">
        <v>1740</v>
      </c>
      <c r="H79" s="110" t="s">
        <v>2109</v>
      </c>
      <c r="I79" s="100" t="s">
        <v>2180</v>
      </c>
    </row>
    <row r="80" spans="1:9" s="112" customFormat="1" ht="15" customHeight="1">
      <c r="A80" s="135" t="s">
        <v>2379</v>
      </c>
      <c r="B80" s="166">
        <v>78</v>
      </c>
      <c r="C80" s="109" t="s">
        <v>1844</v>
      </c>
      <c r="D80" s="110" t="s">
        <v>2170</v>
      </c>
      <c r="E80" s="110" t="s">
        <v>2171</v>
      </c>
      <c r="F80" s="109" t="s">
        <v>1833</v>
      </c>
      <c r="G80" s="110" t="s">
        <v>1904</v>
      </c>
      <c r="H80" s="110" t="s">
        <v>2172</v>
      </c>
      <c r="I80" s="100" t="s">
        <v>2181</v>
      </c>
    </row>
    <row r="81" spans="1:9" ht="15" customHeight="1">
      <c r="A81" s="135" t="s">
        <v>2380</v>
      </c>
      <c r="B81" s="166">
        <v>79</v>
      </c>
      <c r="C81" s="109" t="s">
        <v>1844</v>
      </c>
      <c r="D81" s="110" t="s">
        <v>2164</v>
      </c>
      <c r="E81" s="110" t="s">
        <v>2165</v>
      </c>
      <c r="F81" s="109" t="s">
        <v>1839</v>
      </c>
      <c r="G81" s="110" t="s">
        <v>1887</v>
      </c>
      <c r="H81" s="110" t="s">
        <v>2139</v>
      </c>
      <c r="I81" s="100" t="s">
        <v>2184</v>
      </c>
    </row>
    <row r="82" spans="1:9" ht="15" customHeight="1">
      <c r="A82" s="135" t="s">
        <v>2381</v>
      </c>
      <c r="B82" s="166">
        <v>80</v>
      </c>
      <c r="C82" s="109" t="s">
        <v>1843</v>
      </c>
      <c r="D82" s="110" t="s">
        <v>1964</v>
      </c>
      <c r="E82" s="110" t="s">
        <v>1730</v>
      </c>
      <c r="F82" s="109" t="s">
        <v>1839</v>
      </c>
      <c r="G82" s="110" t="s">
        <v>1731</v>
      </c>
      <c r="H82" s="110" t="s">
        <v>1867</v>
      </c>
      <c r="I82" s="100" t="s">
        <v>2186</v>
      </c>
    </row>
    <row r="83" spans="1:9" ht="15" customHeight="1">
      <c r="A83" s="135" t="s">
        <v>2382</v>
      </c>
      <c r="B83" s="166">
        <v>81</v>
      </c>
      <c r="C83" s="109" t="s">
        <v>1831</v>
      </c>
      <c r="D83" s="110" t="s">
        <v>1758</v>
      </c>
      <c r="E83" s="110" t="s">
        <v>1965</v>
      </c>
      <c r="F83" s="109" t="s">
        <v>1857</v>
      </c>
      <c r="G83" s="110" t="s">
        <v>1966</v>
      </c>
      <c r="H83" s="110" t="s">
        <v>2241</v>
      </c>
      <c r="I83" s="100" t="s">
        <v>2187</v>
      </c>
    </row>
    <row r="84" spans="1:9" ht="15" customHeight="1">
      <c r="A84" s="135" t="s">
        <v>2383</v>
      </c>
      <c r="B84" s="166">
        <v>83</v>
      </c>
      <c r="C84" s="109" t="s">
        <v>1854</v>
      </c>
      <c r="D84" s="110" t="s">
        <v>1967</v>
      </c>
      <c r="E84" s="110" t="s">
        <v>1968</v>
      </c>
      <c r="F84" s="109" t="s">
        <v>1833</v>
      </c>
      <c r="G84" s="110" t="s">
        <v>1969</v>
      </c>
      <c r="H84" s="110" t="s">
        <v>1721</v>
      </c>
      <c r="I84" s="100" t="s">
        <v>2191</v>
      </c>
    </row>
    <row r="85" spans="1:9" ht="15" customHeight="1">
      <c r="A85" s="135" t="s">
        <v>2384</v>
      </c>
      <c r="B85" s="166">
        <v>84</v>
      </c>
      <c r="C85" s="109" t="s">
        <v>1829</v>
      </c>
      <c r="D85" s="110" t="s">
        <v>2182</v>
      </c>
      <c r="E85" s="110" t="s">
        <v>2183</v>
      </c>
      <c r="F85" s="109" t="s">
        <v>1833</v>
      </c>
      <c r="G85" s="110" t="s">
        <v>2095</v>
      </c>
      <c r="H85" s="110" t="s">
        <v>2096</v>
      </c>
      <c r="I85" s="100" t="s">
        <v>2193</v>
      </c>
    </row>
    <row r="86" spans="1:9" ht="15" customHeight="1">
      <c r="A86" s="135" t="s">
        <v>2385</v>
      </c>
      <c r="B86" s="166">
        <v>85</v>
      </c>
      <c r="C86" s="109" t="s">
        <v>1830</v>
      </c>
      <c r="D86" s="110" t="s">
        <v>1970</v>
      </c>
      <c r="E86" s="110" t="s">
        <v>1971</v>
      </c>
      <c r="F86" s="109" t="s">
        <v>1840</v>
      </c>
      <c r="G86" s="110" t="s">
        <v>1971</v>
      </c>
      <c r="H86" s="110" t="s">
        <v>1972</v>
      </c>
      <c r="I86" s="100" t="s">
        <v>2197</v>
      </c>
    </row>
    <row r="87" spans="1:9" ht="15" customHeight="1">
      <c r="A87" s="135" t="s">
        <v>2386</v>
      </c>
      <c r="B87" s="166">
        <v>86</v>
      </c>
      <c r="C87" s="109" t="s">
        <v>1831</v>
      </c>
      <c r="D87" s="110" t="s">
        <v>1973</v>
      </c>
      <c r="E87" s="110" t="s">
        <v>1974</v>
      </c>
      <c r="F87" s="109" t="s">
        <v>1840</v>
      </c>
      <c r="G87" s="110" t="s">
        <v>1974</v>
      </c>
      <c r="H87" s="110" t="s">
        <v>1975</v>
      </c>
      <c r="I87" s="100" t="s">
        <v>2198</v>
      </c>
    </row>
    <row r="88" spans="1:9" ht="15" customHeight="1">
      <c r="A88" s="135" t="s">
        <v>2387</v>
      </c>
      <c r="B88" s="166">
        <v>87</v>
      </c>
      <c r="C88" s="109" t="s">
        <v>1831</v>
      </c>
      <c r="D88" s="110" t="s">
        <v>2194</v>
      </c>
      <c r="E88" s="110" t="s">
        <v>1976</v>
      </c>
      <c r="F88" s="109" t="s">
        <v>1833</v>
      </c>
      <c r="G88" s="110" t="s">
        <v>2195</v>
      </c>
      <c r="H88" s="110" t="s">
        <v>2196</v>
      </c>
      <c r="I88" s="100" t="s">
        <v>2200</v>
      </c>
    </row>
    <row r="89" spans="1:9" ht="15" customHeight="1">
      <c r="A89" s="135" t="s">
        <v>2388</v>
      </c>
      <c r="B89" s="166">
        <v>96</v>
      </c>
      <c r="C89" s="109" t="s">
        <v>1830</v>
      </c>
      <c r="D89" s="110" t="s">
        <v>2226</v>
      </c>
      <c r="E89" s="110" t="s">
        <v>2084</v>
      </c>
      <c r="F89" s="109" t="s">
        <v>1840</v>
      </c>
      <c r="G89" s="110" t="s">
        <v>2084</v>
      </c>
      <c r="H89" s="110" t="s">
        <v>2228</v>
      </c>
      <c r="I89" s="100" t="s">
        <v>2201</v>
      </c>
    </row>
    <row r="90" spans="1:9" ht="15" customHeight="1">
      <c r="A90" s="135" t="s">
        <v>2389</v>
      </c>
      <c r="B90" s="166">
        <v>103</v>
      </c>
      <c r="C90" s="109" t="s">
        <v>1829</v>
      </c>
      <c r="D90" s="110" t="s">
        <v>1996</v>
      </c>
      <c r="E90" s="110" t="s">
        <v>1997</v>
      </c>
      <c r="F90" s="109" t="s">
        <v>1833</v>
      </c>
      <c r="G90" s="110" t="s">
        <v>1718</v>
      </c>
      <c r="H90" s="110" t="s">
        <v>2096</v>
      </c>
      <c r="I90" s="100" t="s">
        <v>2205</v>
      </c>
    </row>
    <row r="91" spans="1:9" ht="15" customHeight="1">
      <c r="A91" s="135" t="s">
        <v>2390</v>
      </c>
      <c r="B91" s="166">
        <v>88</v>
      </c>
      <c r="C91" s="109" t="s">
        <v>1846</v>
      </c>
      <c r="D91" s="110" t="s">
        <v>1977</v>
      </c>
      <c r="E91" s="110" t="s">
        <v>1978</v>
      </c>
      <c r="F91" s="109" t="s">
        <v>1858</v>
      </c>
      <c r="G91" s="110" t="s">
        <v>1979</v>
      </c>
      <c r="H91" s="110" t="s">
        <v>2139</v>
      </c>
      <c r="I91" s="100" t="s">
        <v>2206</v>
      </c>
    </row>
    <row r="92" spans="1:9" ht="15" customHeight="1">
      <c r="A92" s="135" t="s">
        <v>2391</v>
      </c>
      <c r="B92" s="166">
        <v>89</v>
      </c>
      <c r="C92" s="109" t="s">
        <v>1846</v>
      </c>
      <c r="D92" s="110" t="s">
        <v>1980</v>
      </c>
      <c r="E92" s="110" t="s">
        <v>1981</v>
      </c>
      <c r="F92" s="109" t="s">
        <v>1840</v>
      </c>
      <c r="G92" s="110" t="s">
        <v>1980</v>
      </c>
      <c r="H92" s="110" t="s">
        <v>1842</v>
      </c>
      <c r="I92" s="100" t="s">
        <v>2207</v>
      </c>
    </row>
    <row r="93" spans="1:9" ht="15" customHeight="1">
      <c r="A93" s="135" t="s">
        <v>2392</v>
      </c>
      <c r="B93" s="166">
        <v>90</v>
      </c>
      <c r="C93" s="109" t="s">
        <v>1831</v>
      </c>
      <c r="D93" s="110" t="s">
        <v>2264</v>
      </c>
      <c r="E93" s="110" t="s">
        <v>1982</v>
      </c>
      <c r="F93" s="109" t="s">
        <v>1858</v>
      </c>
      <c r="G93" s="110" t="s">
        <v>1735</v>
      </c>
      <c r="H93" s="110" t="s">
        <v>2146</v>
      </c>
      <c r="I93" s="100" t="s">
        <v>2208</v>
      </c>
    </row>
    <row r="94" spans="1:9" ht="15" customHeight="1">
      <c r="A94" s="135" t="s">
        <v>2393</v>
      </c>
      <c r="B94" s="166">
        <v>91</v>
      </c>
      <c r="C94" s="109" t="s">
        <v>1831</v>
      </c>
      <c r="D94" s="110" t="s">
        <v>1757</v>
      </c>
      <c r="E94" s="110" t="s">
        <v>2227</v>
      </c>
      <c r="F94" s="109" t="s">
        <v>1840</v>
      </c>
      <c r="G94" s="110" t="s">
        <v>2227</v>
      </c>
      <c r="H94" s="110" t="s">
        <v>2241</v>
      </c>
      <c r="I94" s="100" t="s">
        <v>2212</v>
      </c>
    </row>
    <row r="95" spans="1:9" ht="15" customHeight="1">
      <c r="A95" s="135" t="s">
        <v>2394</v>
      </c>
      <c r="B95" s="166">
        <v>92</v>
      </c>
      <c r="C95" s="109" t="s">
        <v>1831</v>
      </c>
      <c r="D95" s="110" t="s">
        <v>1743</v>
      </c>
      <c r="E95" s="110" t="s">
        <v>1744</v>
      </c>
      <c r="F95" s="109" t="s">
        <v>1833</v>
      </c>
      <c r="G95" s="110" t="s">
        <v>1904</v>
      </c>
      <c r="H95" s="110" t="s">
        <v>1983</v>
      </c>
      <c r="I95" s="100" t="s">
        <v>2213</v>
      </c>
    </row>
    <row r="96" spans="1:9" ht="15" customHeight="1">
      <c r="A96" s="135" t="s">
        <v>2395</v>
      </c>
      <c r="B96" s="166">
        <v>93</v>
      </c>
      <c r="C96" s="109" t="s">
        <v>1847</v>
      </c>
      <c r="D96" s="110" t="s">
        <v>2236</v>
      </c>
      <c r="E96" s="110" t="s">
        <v>2237</v>
      </c>
      <c r="F96" s="109" t="s">
        <v>1840</v>
      </c>
      <c r="G96" s="110" t="s">
        <v>2236</v>
      </c>
      <c r="H96" s="110" t="s">
        <v>2238</v>
      </c>
      <c r="I96" s="100" t="s">
        <v>2214</v>
      </c>
    </row>
    <row r="97" spans="1:9" ht="15" customHeight="1">
      <c r="A97" s="135" t="s">
        <v>2396</v>
      </c>
      <c r="B97" s="166">
        <v>94</v>
      </c>
      <c r="C97" s="109" t="s">
        <v>1846</v>
      </c>
      <c r="D97" s="110" t="s">
        <v>1984</v>
      </c>
      <c r="E97" s="110" t="s">
        <v>1754</v>
      </c>
      <c r="F97" s="109" t="s">
        <v>1833</v>
      </c>
      <c r="G97" s="110" t="s">
        <v>1717</v>
      </c>
      <c r="H97" s="110" t="s">
        <v>1985</v>
      </c>
      <c r="I97" s="100" t="s">
        <v>2215</v>
      </c>
    </row>
    <row r="98" spans="1:9" ht="15" customHeight="1">
      <c r="A98" s="135" t="s">
        <v>2397</v>
      </c>
      <c r="B98" s="166">
        <v>95</v>
      </c>
      <c r="C98" s="109" t="s">
        <v>1847</v>
      </c>
      <c r="D98" s="110" t="s">
        <v>1741</v>
      </c>
      <c r="E98" s="110" t="s">
        <v>1742</v>
      </c>
      <c r="F98" s="109" t="s">
        <v>1833</v>
      </c>
      <c r="G98" s="110" t="s">
        <v>1718</v>
      </c>
      <c r="H98" s="110" t="s">
        <v>2109</v>
      </c>
      <c r="I98" s="100" t="s">
        <v>2216</v>
      </c>
    </row>
    <row r="99" spans="1:9" ht="15" customHeight="1">
      <c r="A99" s="135" t="s">
        <v>2398</v>
      </c>
      <c r="B99" s="166">
        <v>97</v>
      </c>
      <c r="C99" s="109" t="s">
        <v>1846</v>
      </c>
      <c r="D99" s="110" t="s">
        <v>1986</v>
      </c>
      <c r="E99" s="110" t="s">
        <v>1987</v>
      </c>
      <c r="F99" s="109" t="s">
        <v>1840</v>
      </c>
      <c r="G99" s="110" t="s">
        <v>1986</v>
      </c>
      <c r="H99" s="110" t="s">
        <v>2142</v>
      </c>
      <c r="I99" s="100" t="s">
        <v>2217</v>
      </c>
    </row>
    <row r="100" spans="1:9" ht="15" customHeight="1">
      <c r="A100" s="135" t="s">
        <v>2400</v>
      </c>
      <c r="B100" s="166">
        <v>98</v>
      </c>
      <c r="C100" s="109" t="s">
        <v>1701</v>
      </c>
      <c r="D100" s="110" t="s">
        <v>1988</v>
      </c>
      <c r="E100" s="110" t="s">
        <v>2399</v>
      </c>
      <c r="F100" s="109" t="s">
        <v>1839</v>
      </c>
      <c r="G100" s="110" t="s">
        <v>1740</v>
      </c>
      <c r="H100" s="110" t="s">
        <v>1867</v>
      </c>
      <c r="I100" s="100" t="s">
        <v>2218</v>
      </c>
    </row>
    <row r="101" spans="1:9" ht="15" customHeight="1">
      <c r="A101" s="135" t="s">
        <v>2401</v>
      </c>
      <c r="B101" s="166">
        <v>99</v>
      </c>
      <c r="C101" s="109" t="s">
        <v>1846</v>
      </c>
      <c r="D101" s="110" t="s">
        <v>1989</v>
      </c>
      <c r="E101" s="110" t="s">
        <v>1990</v>
      </c>
      <c r="F101" s="109" t="s">
        <v>1839</v>
      </c>
      <c r="G101" s="110" t="s">
        <v>1991</v>
      </c>
      <c r="H101" s="110" t="s">
        <v>2168</v>
      </c>
      <c r="I101" s="100" t="s">
        <v>2219</v>
      </c>
    </row>
    <row r="102" spans="1:9" ht="15" customHeight="1">
      <c r="A102" s="135" t="s">
        <v>2403</v>
      </c>
      <c r="B102" s="166">
        <v>100</v>
      </c>
      <c r="C102" s="109" t="s">
        <v>1846</v>
      </c>
      <c r="D102" s="110" t="s">
        <v>2402</v>
      </c>
      <c r="E102" s="110" t="s">
        <v>1992</v>
      </c>
      <c r="F102" s="109" t="s">
        <v>1839</v>
      </c>
      <c r="G102" s="110" t="s">
        <v>1960</v>
      </c>
      <c r="H102" s="110" t="s">
        <v>2139</v>
      </c>
      <c r="I102" s="100" t="s">
        <v>2220</v>
      </c>
    </row>
    <row r="103" spans="1:9" ht="15" customHeight="1">
      <c r="A103" s="135" t="s">
        <v>2404</v>
      </c>
      <c r="B103" s="166">
        <v>101</v>
      </c>
      <c r="C103" s="109" t="s">
        <v>1830</v>
      </c>
      <c r="D103" s="110" t="s">
        <v>1993</v>
      </c>
      <c r="E103" s="110" t="s">
        <v>1994</v>
      </c>
      <c r="F103" s="109" t="s">
        <v>1833</v>
      </c>
      <c r="G103" s="110" t="s">
        <v>2104</v>
      </c>
      <c r="H103" s="110" t="s">
        <v>2204</v>
      </c>
      <c r="I103" s="100" t="s">
        <v>2221</v>
      </c>
    </row>
    <row r="104" spans="1:9" ht="15" customHeight="1">
      <c r="A104" s="135" t="s">
        <v>2405</v>
      </c>
      <c r="B104" s="166">
        <v>115</v>
      </c>
      <c r="C104" s="109" t="s">
        <v>1830</v>
      </c>
      <c r="D104" s="110" t="s">
        <v>2230</v>
      </c>
      <c r="E104" s="110" t="s">
        <v>2231</v>
      </c>
      <c r="F104" s="109" t="s">
        <v>1833</v>
      </c>
      <c r="G104" s="110" t="s">
        <v>2104</v>
      </c>
      <c r="H104" s="110" t="s">
        <v>2204</v>
      </c>
      <c r="I104" s="100" t="s">
        <v>2222</v>
      </c>
    </row>
    <row r="105" spans="1:9" ht="15" customHeight="1">
      <c r="A105" s="135" t="s">
        <v>2406</v>
      </c>
      <c r="B105" s="166">
        <v>102</v>
      </c>
      <c r="C105" s="109" t="s">
        <v>1847</v>
      </c>
      <c r="D105" s="110" t="s">
        <v>1736</v>
      </c>
      <c r="E105" s="110" t="s">
        <v>1737</v>
      </c>
      <c r="F105" s="109" t="s">
        <v>1833</v>
      </c>
      <c r="G105" s="110" t="s">
        <v>1904</v>
      </c>
      <c r="H105" s="110" t="s">
        <v>1995</v>
      </c>
      <c r="I105" s="100" t="s">
        <v>2224</v>
      </c>
    </row>
    <row r="106" spans="1:9" ht="15" customHeight="1">
      <c r="A106" s="135" t="s">
        <v>2407</v>
      </c>
      <c r="B106" s="166">
        <v>104</v>
      </c>
      <c r="C106" s="109" t="s">
        <v>1829</v>
      </c>
      <c r="D106" s="110" t="s">
        <v>1745</v>
      </c>
      <c r="E106" s="110" t="s">
        <v>1998</v>
      </c>
      <c r="F106" s="109" t="s">
        <v>1839</v>
      </c>
      <c r="G106" s="110" t="s">
        <v>1745</v>
      </c>
      <c r="H106" s="110" t="s">
        <v>2096</v>
      </c>
      <c r="I106" s="100" t="s">
        <v>2225</v>
      </c>
    </row>
    <row r="107" spans="1:9" ht="15" customHeight="1">
      <c r="A107" s="135" t="s">
        <v>2409</v>
      </c>
      <c r="B107" s="166">
        <v>105</v>
      </c>
      <c r="C107" s="109" t="s">
        <v>1831</v>
      </c>
      <c r="D107" s="110" t="s">
        <v>1999</v>
      </c>
      <c r="E107" s="110" t="s">
        <v>2408</v>
      </c>
      <c r="F107" s="109" t="s">
        <v>1858</v>
      </c>
      <c r="G107" s="110" t="s">
        <v>1999</v>
      </c>
      <c r="H107" s="110" t="s">
        <v>2196</v>
      </c>
      <c r="I107" s="100" t="s">
        <v>2229</v>
      </c>
    </row>
    <row r="108" spans="1:9" ht="15" customHeight="1">
      <c r="A108" s="135" t="s">
        <v>2411</v>
      </c>
      <c r="B108" s="166">
        <v>106</v>
      </c>
      <c r="C108" s="109" t="s">
        <v>1830</v>
      </c>
      <c r="D108" s="110" t="s">
        <v>2000</v>
      </c>
      <c r="E108" s="110" t="s">
        <v>2410</v>
      </c>
      <c r="F108" s="109" t="s">
        <v>1840</v>
      </c>
      <c r="G108" s="110" t="s">
        <v>2001</v>
      </c>
      <c r="H108" s="110" t="s">
        <v>2120</v>
      </c>
      <c r="I108" s="100" t="s">
        <v>2232</v>
      </c>
    </row>
    <row r="109" spans="1:9" ht="15" customHeight="1">
      <c r="A109" s="135" t="s">
        <v>2412</v>
      </c>
      <c r="B109" s="166">
        <v>107</v>
      </c>
      <c r="C109" s="109" t="s">
        <v>1831</v>
      </c>
      <c r="D109" s="110" t="s">
        <v>2002</v>
      </c>
      <c r="E109" s="110" t="s">
        <v>2289</v>
      </c>
      <c r="F109" s="109" t="s">
        <v>1833</v>
      </c>
      <c r="G109" s="110" t="s">
        <v>1718</v>
      </c>
      <c r="H109" s="110" t="s">
        <v>1765</v>
      </c>
      <c r="I109" s="100" t="s">
        <v>2233</v>
      </c>
    </row>
    <row r="110" spans="1:9" ht="15" customHeight="1">
      <c r="A110" s="135" t="s">
        <v>2413</v>
      </c>
      <c r="B110" s="166">
        <v>108</v>
      </c>
      <c r="C110" s="109" t="s">
        <v>1854</v>
      </c>
      <c r="D110" s="110" t="s">
        <v>2003</v>
      </c>
      <c r="E110" s="110" t="s">
        <v>2004</v>
      </c>
      <c r="F110" s="109" t="s">
        <v>1840</v>
      </c>
      <c r="G110" s="110" t="s">
        <v>2005</v>
      </c>
      <c r="H110" s="110" t="s">
        <v>1721</v>
      </c>
      <c r="I110" s="100" t="s">
        <v>2235</v>
      </c>
    </row>
    <row r="111" spans="1:9" ht="15" customHeight="1">
      <c r="A111" s="135" t="s">
        <v>2414</v>
      </c>
      <c r="B111" s="166">
        <v>109</v>
      </c>
      <c r="C111" s="109" t="s">
        <v>1831</v>
      </c>
      <c r="D111" s="110" t="s">
        <v>2006</v>
      </c>
      <c r="E111" s="110" t="s">
        <v>2007</v>
      </c>
      <c r="F111" s="109" t="s">
        <v>1833</v>
      </c>
      <c r="G111" s="110" t="s">
        <v>1739</v>
      </c>
      <c r="H111" s="110" t="s">
        <v>2196</v>
      </c>
      <c r="I111" s="100" t="s">
        <v>2239</v>
      </c>
    </row>
    <row r="112" spans="1:9" ht="15" customHeight="1">
      <c r="A112" s="135" t="s">
        <v>2415</v>
      </c>
      <c r="B112" s="166">
        <v>110</v>
      </c>
      <c r="C112" s="109" t="s">
        <v>1831</v>
      </c>
      <c r="D112" s="110" t="s">
        <v>2273</v>
      </c>
      <c r="E112" s="110" t="s">
        <v>2274</v>
      </c>
      <c r="F112" s="109" t="s">
        <v>1833</v>
      </c>
      <c r="G112" s="110" t="s">
        <v>2104</v>
      </c>
      <c r="H112" s="110" t="s">
        <v>2192</v>
      </c>
      <c r="I112" s="100" t="s">
        <v>2240</v>
      </c>
    </row>
    <row r="113" spans="1:9" ht="15" customHeight="1">
      <c r="A113" s="135" t="s">
        <v>2416</v>
      </c>
      <c r="B113" s="166">
        <v>112</v>
      </c>
      <c r="C113" s="109" t="s">
        <v>1847</v>
      </c>
      <c r="D113" s="110" t="s">
        <v>2008</v>
      </c>
      <c r="E113" s="110" t="s">
        <v>2009</v>
      </c>
      <c r="F113" s="109" t="s">
        <v>1833</v>
      </c>
      <c r="G113" s="110" t="s">
        <v>2199</v>
      </c>
      <c r="H113" s="110" t="s">
        <v>2238</v>
      </c>
      <c r="I113" s="100" t="s">
        <v>2242</v>
      </c>
    </row>
    <row r="114" spans="1:9" ht="15" customHeight="1">
      <c r="A114" s="135" t="s">
        <v>2417</v>
      </c>
      <c r="B114" s="166">
        <v>113</v>
      </c>
      <c r="C114" s="109" t="s">
        <v>1830</v>
      </c>
      <c r="D114" s="110" t="s">
        <v>2010</v>
      </c>
      <c r="E114" s="110" t="s">
        <v>2011</v>
      </c>
      <c r="F114" s="109" t="s">
        <v>1833</v>
      </c>
      <c r="G114" s="110" t="s">
        <v>1718</v>
      </c>
      <c r="H114" s="110" t="s">
        <v>2012</v>
      </c>
      <c r="I114" s="100" t="s">
        <v>2244</v>
      </c>
    </row>
    <row r="115" spans="1:9" ht="15" customHeight="1">
      <c r="A115" s="135" t="s">
        <v>2418</v>
      </c>
      <c r="B115" s="166">
        <v>114</v>
      </c>
      <c r="C115" s="109" t="s">
        <v>1829</v>
      </c>
      <c r="D115" s="110" t="s">
        <v>2013</v>
      </c>
      <c r="E115" s="110" t="s">
        <v>2014</v>
      </c>
      <c r="F115" s="109" t="s">
        <v>1833</v>
      </c>
      <c r="G115" s="110" t="s">
        <v>2015</v>
      </c>
      <c r="H115" s="110" t="s">
        <v>2096</v>
      </c>
      <c r="I115" s="100" t="s">
        <v>2245</v>
      </c>
    </row>
    <row r="116" spans="1:9" ht="15" customHeight="1">
      <c r="A116" s="135" t="s">
        <v>2419</v>
      </c>
      <c r="B116" s="166">
        <v>116</v>
      </c>
      <c r="C116" s="109" t="s">
        <v>1831</v>
      </c>
      <c r="D116" s="110" t="s">
        <v>2016</v>
      </c>
      <c r="E116" s="110" t="s">
        <v>2017</v>
      </c>
      <c r="F116" s="109" t="s">
        <v>1857</v>
      </c>
      <c r="G116" s="110" t="s">
        <v>2018</v>
      </c>
      <c r="H116" s="110" t="s">
        <v>2146</v>
      </c>
      <c r="I116" s="100" t="s">
        <v>2246</v>
      </c>
    </row>
    <row r="117" spans="1:9" ht="15" customHeight="1">
      <c r="A117" s="135" t="s">
        <v>2420</v>
      </c>
      <c r="B117" s="166">
        <v>117</v>
      </c>
      <c r="C117" s="109" t="s">
        <v>1830</v>
      </c>
      <c r="D117" s="110" t="s">
        <v>1767</v>
      </c>
      <c r="E117" s="110" t="s">
        <v>2261</v>
      </c>
      <c r="F117" s="109" t="s">
        <v>1833</v>
      </c>
      <c r="G117" s="110" t="s">
        <v>1718</v>
      </c>
      <c r="H117" s="110" t="s">
        <v>1768</v>
      </c>
      <c r="I117" s="100" t="s">
        <v>2247</v>
      </c>
    </row>
    <row r="118" spans="1:9" ht="15" customHeight="1">
      <c r="A118" s="135" t="s">
        <v>2421</v>
      </c>
      <c r="B118" s="166">
        <v>118</v>
      </c>
      <c r="C118" s="109" t="s">
        <v>1831</v>
      </c>
      <c r="D118" s="110" t="s">
        <v>2282</v>
      </c>
      <c r="E118" s="110" t="s">
        <v>2298</v>
      </c>
      <c r="F118" s="109" t="s">
        <v>1833</v>
      </c>
      <c r="G118" s="110" t="s">
        <v>2104</v>
      </c>
      <c r="H118" s="110" t="s">
        <v>2243</v>
      </c>
      <c r="I118" s="100" t="s">
        <v>2249</v>
      </c>
    </row>
    <row r="119" spans="1:9" ht="15" customHeight="1">
      <c r="A119" s="135" t="s">
        <v>2422</v>
      </c>
      <c r="B119" s="166">
        <v>119</v>
      </c>
      <c r="C119" s="109" t="s">
        <v>1846</v>
      </c>
      <c r="D119" s="110" t="s">
        <v>1752</v>
      </c>
      <c r="E119" s="110" t="s">
        <v>1753</v>
      </c>
      <c r="F119" s="109" t="s">
        <v>2185</v>
      </c>
      <c r="G119" s="110" t="s">
        <v>2095</v>
      </c>
      <c r="H119" s="110" t="s">
        <v>2139</v>
      </c>
      <c r="I119" s="100" t="s">
        <v>2250</v>
      </c>
    </row>
    <row r="120" spans="1:9" ht="15" customHeight="1">
      <c r="A120" s="135" t="s">
        <v>2423</v>
      </c>
      <c r="B120" s="166">
        <v>120</v>
      </c>
      <c r="C120" s="109" t="s">
        <v>1846</v>
      </c>
      <c r="D120" s="110" t="s">
        <v>2019</v>
      </c>
      <c r="E120" s="110" t="s">
        <v>2020</v>
      </c>
      <c r="F120" s="109" t="s">
        <v>1858</v>
      </c>
      <c r="G120" s="110" t="s">
        <v>1979</v>
      </c>
      <c r="H120" s="110" t="s">
        <v>2139</v>
      </c>
      <c r="I120" s="100" t="s">
        <v>2251</v>
      </c>
    </row>
    <row r="121" spans="1:9" ht="15" customHeight="1">
      <c r="A121" s="135" t="s">
        <v>2424</v>
      </c>
      <c r="B121" s="166">
        <v>121</v>
      </c>
      <c r="C121" s="109" t="s">
        <v>1847</v>
      </c>
      <c r="D121" s="110" t="s">
        <v>2021</v>
      </c>
      <c r="E121" s="110" t="s">
        <v>2022</v>
      </c>
      <c r="F121" s="109" t="s">
        <v>1840</v>
      </c>
      <c r="G121" s="110" t="s">
        <v>2021</v>
      </c>
      <c r="H121" s="110" t="s">
        <v>2023</v>
      </c>
      <c r="I121" s="100" t="s">
        <v>2254</v>
      </c>
    </row>
    <row r="122" spans="1:9" ht="15" customHeight="1">
      <c r="A122" s="135" t="s">
        <v>2425</v>
      </c>
      <c r="B122" s="166">
        <v>122</v>
      </c>
      <c r="C122" s="109" t="s">
        <v>1847</v>
      </c>
      <c r="D122" s="110" t="s">
        <v>2024</v>
      </c>
      <c r="E122" s="110" t="s">
        <v>2025</v>
      </c>
      <c r="F122" s="109" t="s">
        <v>1857</v>
      </c>
      <c r="G122" s="110" t="s">
        <v>2026</v>
      </c>
      <c r="H122" s="110" t="s">
        <v>2271</v>
      </c>
      <c r="I122" s="100" t="s">
        <v>2256</v>
      </c>
    </row>
    <row r="123" spans="1:9" ht="15" customHeight="1">
      <c r="A123" s="135" t="s">
        <v>2426</v>
      </c>
      <c r="B123" s="166">
        <v>130</v>
      </c>
      <c r="C123" s="109" t="s">
        <v>1831</v>
      </c>
      <c r="D123" s="110" t="s">
        <v>2276</v>
      </c>
      <c r="E123" s="110" t="s">
        <v>2277</v>
      </c>
      <c r="F123" s="109" t="s">
        <v>1833</v>
      </c>
      <c r="G123" s="110" t="s">
        <v>2095</v>
      </c>
      <c r="H123" s="110" t="s">
        <v>2243</v>
      </c>
      <c r="I123" s="100" t="s">
        <v>2257</v>
      </c>
    </row>
    <row r="124" spans="1:9" ht="15" customHeight="1">
      <c r="A124" s="135" t="s">
        <v>2427</v>
      </c>
      <c r="B124" s="166">
        <v>123</v>
      </c>
      <c r="C124" s="109" t="s">
        <v>1830</v>
      </c>
      <c r="D124" s="110" t="s">
        <v>2027</v>
      </c>
      <c r="E124" s="110" t="s">
        <v>2028</v>
      </c>
      <c r="F124" s="109" t="s">
        <v>1833</v>
      </c>
      <c r="G124" s="110" t="s">
        <v>2015</v>
      </c>
      <c r="H124" s="110" t="s">
        <v>2234</v>
      </c>
      <c r="I124" s="100" t="s">
        <v>2258</v>
      </c>
    </row>
    <row r="125" spans="1:9" ht="15" customHeight="1">
      <c r="A125" s="135" t="s">
        <v>2429</v>
      </c>
      <c r="B125" s="166">
        <v>124</v>
      </c>
      <c r="C125" s="109" t="s">
        <v>1847</v>
      </c>
      <c r="D125" s="110" t="s">
        <v>2029</v>
      </c>
      <c r="E125" s="110" t="s">
        <v>2428</v>
      </c>
      <c r="F125" s="109" t="s">
        <v>1833</v>
      </c>
      <c r="G125" s="110" t="s">
        <v>1718</v>
      </c>
      <c r="H125" s="110" t="s">
        <v>1738</v>
      </c>
      <c r="I125" s="100" t="s">
        <v>2259</v>
      </c>
    </row>
    <row r="126" spans="1:9" ht="15" customHeight="1">
      <c r="A126" s="135" t="s">
        <v>2430</v>
      </c>
      <c r="B126" s="166">
        <v>125</v>
      </c>
      <c r="C126" s="109" t="s">
        <v>1831</v>
      </c>
      <c r="D126" s="110" t="s">
        <v>2030</v>
      </c>
      <c r="E126" s="110" t="s">
        <v>2031</v>
      </c>
      <c r="F126" s="109" t="s">
        <v>1833</v>
      </c>
      <c r="G126" s="110" t="s">
        <v>2104</v>
      </c>
      <c r="H126" s="110" t="s">
        <v>1983</v>
      </c>
      <c r="I126" s="100" t="s">
        <v>2260</v>
      </c>
    </row>
    <row r="127" spans="1:9" ht="15" customHeight="1">
      <c r="A127" s="135" t="s">
        <v>2431</v>
      </c>
      <c r="B127" s="166">
        <v>126</v>
      </c>
      <c r="C127" s="109" t="s">
        <v>1831</v>
      </c>
      <c r="D127" s="110" t="s">
        <v>1763</v>
      </c>
      <c r="E127" s="110" t="s">
        <v>1764</v>
      </c>
      <c r="F127" s="109" t="s">
        <v>1833</v>
      </c>
      <c r="G127" s="110" t="s">
        <v>2195</v>
      </c>
      <c r="H127" s="110" t="s">
        <v>2241</v>
      </c>
      <c r="I127" s="100" t="s">
        <v>2262</v>
      </c>
    </row>
    <row r="128" spans="1:9" ht="15" customHeight="1">
      <c r="A128" s="135" t="s">
        <v>2432</v>
      </c>
      <c r="B128" s="166">
        <v>127</v>
      </c>
      <c r="C128" s="109" t="s">
        <v>1830</v>
      </c>
      <c r="D128" s="110" t="s">
        <v>2032</v>
      </c>
      <c r="E128" s="110" t="s">
        <v>2033</v>
      </c>
      <c r="F128" s="109" t="s">
        <v>1833</v>
      </c>
      <c r="G128" s="110" t="s">
        <v>1878</v>
      </c>
      <c r="H128" s="110" t="s">
        <v>1983</v>
      </c>
      <c r="I128" s="100" t="s">
        <v>2263</v>
      </c>
    </row>
    <row r="129" spans="1:9" ht="15" customHeight="1">
      <c r="A129" s="135" t="s">
        <v>2433</v>
      </c>
      <c r="B129" s="166">
        <v>128</v>
      </c>
      <c r="C129" s="109" t="s">
        <v>1830</v>
      </c>
      <c r="D129" s="110" t="s">
        <v>1747</v>
      </c>
      <c r="E129" s="110" t="s">
        <v>1748</v>
      </c>
      <c r="F129" s="109" t="s">
        <v>1833</v>
      </c>
      <c r="G129" s="110" t="s">
        <v>2104</v>
      </c>
      <c r="H129" s="110" t="s">
        <v>2120</v>
      </c>
      <c r="I129" s="100" t="s">
        <v>2265</v>
      </c>
    </row>
    <row r="130" spans="1:9" ht="15" customHeight="1">
      <c r="A130" s="135" t="s">
        <v>2434</v>
      </c>
      <c r="B130" s="166">
        <v>129</v>
      </c>
      <c r="C130" s="109" t="s">
        <v>1830</v>
      </c>
      <c r="D130" s="110" t="s">
        <v>2034</v>
      </c>
      <c r="E130" s="110" t="s">
        <v>2035</v>
      </c>
      <c r="F130" s="109" t="s">
        <v>1839</v>
      </c>
      <c r="G130" s="110" t="s">
        <v>1740</v>
      </c>
      <c r="H130" s="110" t="s">
        <v>2036</v>
      </c>
      <c r="I130" s="100" t="s">
        <v>2266</v>
      </c>
    </row>
    <row r="131" spans="1:9" ht="15" customHeight="1">
      <c r="A131" s="135" t="s">
        <v>2435</v>
      </c>
      <c r="B131" s="166">
        <v>131</v>
      </c>
      <c r="C131" s="109" t="s">
        <v>1831</v>
      </c>
      <c r="D131" s="110" t="s">
        <v>2037</v>
      </c>
      <c r="E131" s="110" t="s">
        <v>2038</v>
      </c>
      <c r="F131" s="109" t="s">
        <v>1833</v>
      </c>
      <c r="G131" s="110" t="s">
        <v>2074</v>
      </c>
      <c r="H131" s="110" t="s">
        <v>1765</v>
      </c>
      <c r="I131" s="100" t="s">
        <v>2267</v>
      </c>
    </row>
    <row r="132" spans="1:9" ht="15" customHeight="1">
      <c r="A132" s="135" t="s">
        <v>2436</v>
      </c>
      <c r="B132" s="166">
        <v>132</v>
      </c>
      <c r="C132" s="109" t="s">
        <v>1847</v>
      </c>
      <c r="D132" s="110" t="s">
        <v>1755</v>
      </c>
      <c r="E132" s="110" t="s">
        <v>1756</v>
      </c>
      <c r="F132" s="109" t="s">
        <v>1840</v>
      </c>
      <c r="G132" s="110" t="s">
        <v>1755</v>
      </c>
      <c r="H132" s="110" t="s">
        <v>2109</v>
      </c>
      <c r="I132" s="100" t="s">
        <v>2268</v>
      </c>
    </row>
    <row r="133" spans="1:9" ht="15" customHeight="1">
      <c r="A133" s="135" t="s">
        <v>2437</v>
      </c>
      <c r="B133" s="166">
        <v>133</v>
      </c>
      <c r="C133" s="109" t="s">
        <v>1845</v>
      </c>
      <c r="D133" s="110" t="s">
        <v>2039</v>
      </c>
      <c r="E133" s="110" t="s">
        <v>2040</v>
      </c>
      <c r="F133" s="109" t="s">
        <v>1839</v>
      </c>
      <c r="G133" s="110" t="s">
        <v>2039</v>
      </c>
      <c r="H133" s="110" t="s">
        <v>2041</v>
      </c>
      <c r="I133" s="100" t="s">
        <v>2272</v>
      </c>
    </row>
    <row r="134" spans="1:9" ht="15" customHeight="1">
      <c r="A134" s="135" t="s">
        <v>2438</v>
      </c>
      <c r="B134" s="166">
        <v>134</v>
      </c>
      <c r="C134" s="109" t="s">
        <v>1831</v>
      </c>
      <c r="D134" s="110" t="s">
        <v>2042</v>
      </c>
      <c r="E134" s="110" t="s">
        <v>2043</v>
      </c>
      <c r="F134" s="109" t="s">
        <v>1833</v>
      </c>
      <c r="G134" s="110" t="s">
        <v>2104</v>
      </c>
      <c r="H134" s="110" t="s">
        <v>2243</v>
      </c>
      <c r="I134" s="100" t="s">
        <v>2275</v>
      </c>
    </row>
    <row r="135" spans="1:9" ht="15" customHeight="1">
      <c r="A135" s="135" t="s">
        <v>2439</v>
      </c>
      <c r="B135" s="166">
        <v>135</v>
      </c>
      <c r="C135" s="109" t="s">
        <v>1830</v>
      </c>
      <c r="D135" s="110" t="s">
        <v>1780</v>
      </c>
      <c r="E135" s="110" t="s">
        <v>1781</v>
      </c>
      <c r="F135" s="109" t="s">
        <v>1833</v>
      </c>
      <c r="G135" s="110" t="s">
        <v>1782</v>
      </c>
      <c r="H135" s="110" t="s">
        <v>2204</v>
      </c>
      <c r="I135" s="100" t="s">
        <v>2278</v>
      </c>
    </row>
    <row r="136" spans="1:9" ht="15" customHeight="1">
      <c r="A136" s="135" t="s">
        <v>2440</v>
      </c>
      <c r="B136" s="166">
        <v>136</v>
      </c>
      <c r="C136" s="109" t="s">
        <v>1831</v>
      </c>
      <c r="D136" s="110" t="s">
        <v>1761</v>
      </c>
      <c r="E136" s="110" t="s">
        <v>1762</v>
      </c>
      <c r="F136" s="109" t="s">
        <v>1833</v>
      </c>
      <c r="G136" s="110" t="s">
        <v>2044</v>
      </c>
      <c r="H136" s="110" t="s">
        <v>2223</v>
      </c>
      <c r="I136" s="100" t="s">
        <v>2279</v>
      </c>
    </row>
    <row r="137" spans="1:9" ht="15" customHeight="1">
      <c r="A137" s="135" t="s">
        <v>2441</v>
      </c>
      <c r="B137" s="166">
        <v>137</v>
      </c>
      <c r="C137" s="109" t="s">
        <v>1831</v>
      </c>
      <c r="D137" s="110" t="s">
        <v>2045</v>
      </c>
      <c r="E137" s="110" t="s">
        <v>2046</v>
      </c>
      <c r="F137" s="109" t="s">
        <v>1833</v>
      </c>
      <c r="G137" s="110" t="s">
        <v>1878</v>
      </c>
      <c r="H137" s="110" t="s">
        <v>2047</v>
      </c>
      <c r="I137" s="100" t="s">
        <v>2280</v>
      </c>
    </row>
    <row r="138" spans="1:9" ht="15" customHeight="1">
      <c r="A138" s="135" t="s">
        <v>2442</v>
      </c>
      <c r="B138" s="166">
        <v>138</v>
      </c>
      <c r="C138" s="109" t="s">
        <v>1831</v>
      </c>
      <c r="D138" s="110" t="s">
        <v>1777</v>
      </c>
      <c r="E138" s="110" t="s">
        <v>1778</v>
      </c>
      <c r="F138" s="109" t="s">
        <v>1833</v>
      </c>
      <c r="G138" s="110" t="s">
        <v>1878</v>
      </c>
      <c r="H138" s="110" t="s">
        <v>2243</v>
      </c>
      <c r="I138" s="100" t="s">
        <v>2281</v>
      </c>
    </row>
    <row r="139" spans="1:9" ht="15" customHeight="1">
      <c r="A139" s="135" t="s">
        <v>2443</v>
      </c>
      <c r="B139" s="166">
        <v>139</v>
      </c>
      <c r="C139" s="109" t="s">
        <v>1830</v>
      </c>
      <c r="D139" s="110" t="s">
        <v>1770</v>
      </c>
      <c r="E139" s="110" t="s">
        <v>1779</v>
      </c>
      <c r="F139" s="109" t="s">
        <v>1833</v>
      </c>
      <c r="G139" s="110" t="s">
        <v>2199</v>
      </c>
      <c r="H139" s="110" t="s">
        <v>2049</v>
      </c>
      <c r="I139" s="100" t="s">
        <v>2283</v>
      </c>
    </row>
    <row r="140" spans="1:9" ht="15" customHeight="1">
      <c r="A140" s="135" t="s">
        <v>2444</v>
      </c>
      <c r="B140" s="166">
        <v>140</v>
      </c>
      <c r="C140" s="109" t="s">
        <v>1831</v>
      </c>
      <c r="D140" s="110" t="s">
        <v>2287</v>
      </c>
      <c r="E140" s="110" t="s">
        <v>2050</v>
      </c>
      <c r="F140" s="109" t="s">
        <v>2051</v>
      </c>
      <c r="G140" s="110" t="s">
        <v>1739</v>
      </c>
      <c r="H140" s="110" t="s">
        <v>2204</v>
      </c>
      <c r="I140" s="100" t="s">
        <v>2285</v>
      </c>
    </row>
    <row r="141" spans="1:9" ht="15" customHeight="1">
      <c r="A141" s="135" t="s">
        <v>2445</v>
      </c>
      <c r="B141" s="166">
        <v>141</v>
      </c>
      <c r="C141" s="109" t="s">
        <v>1830</v>
      </c>
      <c r="D141" s="110" t="s">
        <v>2052</v>
      </c>
      <c r="E141" s="110" t="s">
        <v>1771</v>
      </c>
      <c r="F141" s="109" t="s">
        <v>1833</v>
      </c>
      <c r="G141" s="110" t="s">
        <v>2053</v>
      </c>
      <c r="H141" s="110" t="s">
        <v>2290</v>
      </c>
      <c r="I141" s="100" t="s">
        <v>2286</v>
      </c>
    </row>
    <row r="142" spans="1:9" ht="15" customHeight="1">
      <c r="A142" s="135" t="s">
        <v>2446</v>
      </c>
      <c r="B142" s="166">
        <v>156</v>
      </c>
      <c r="C142" s="109" t="s">
        <v>1830</v>
      </c>
      <c r="D142" s="110" t="s">
        <v>2255</v>
      </c>
      <c r="E142" s="110" t="s">
        <v>1769</v>
      </c>
      <c r="F142" s="109" t="s">
        <v>1833</v>
      </c>
      <c r="G142" s="110" t="s">
        <v>2199</v>
      </c>
      <c r="H142" s="110" t="s">
        <v>2204</v>
      </c>
      <c r="I142" s="100" t="s">
        <v>2048</v>
      </c>
    </row>
    <row r="143" spans="1:9" ht="15" customHeight="1">
      <c r="A143" s="135" t="s">
        <v>2448</v>
      </c>
      <c r="B143" s="166">
        <v>142</v>
      </c>
      <c r="C143" s="109" t="s">
        <v>1830</v>
      </c>
      <c r="D143" s="110" t="s">
        <v>1783</v>
      </c>
      <c r="E143" s="110" t="s">
        <v>2447</v>
      </c>
      <c r="F143" s="109" t="s">
        <v>1833</v>
      </c>
      <c r="G143" s="110" t="s">
        <v>2199</v>
      </c>
      <c r="H143" s="110" t="s">
        <v>2204</v>
      </c>
      <c r="I143" s="100" t="s">
        <v>2288</v>
      </c>
    </row>
    <row r="144" spans="1:9" ht="15" customHeight="1">
      <c r="A144" s="135" t="s">
        <v>2452</v>
      </c>
      <c r="B144" s="166">
        <v>155</v>
      </c>
      <c r="C144" s="109" t="s">
        <v>1831</v>
      </c>
      <c r="D144" s="110" t="s">
        <v>2054</v>
      </c>
      <c r="E144" s="110" t="s">
        <v>2055</v>
      </c>
      <c r="F144" s="109" t="s">
        <v>1833</v>
      </c>
      <c r="G144" s="110" t="s">
        <v>1904</v>
      </c>
      <c r="H144" s="110" t="s">
        <v>2196</v>
      </c>
      <c r="I144" s="100" t="s">
        <v>2291</v>
      </c>
    </row>
    <row r="145" spans="1:9" ht="15" customHeight="1">
      <c r="A145" s="135" t="s">
        <v>2457</v>
      </c>
      <c r="B145" s="166">
        <v>144</v>
      </c>
      <c r="C145" s="109" t="s">
        <v>1792</v>
      </c>
      <c r="D145" s="110" t="s">
        <v>2449</v>
      </c>
      <c r="E145" s="110" t="s">
        <v>2450</v>
      </c>
      <c r="F145" s="109" t="s">
        <v>1833</v>
      </c>
      <c r="G145" s="110" t="s">
        <v>2053</v>
      </c>
      <c r="H145" s="110" t="s">
        <v>2451</v>
      </c>
      <c r="I145" s="100" t="s">
        <v>1784</v>
      </c>
    </row>
    <row r="146" spans="1:9" ht="15" customHeight="1">
      <c r="A146" s="135" t="s">
        <v>2460</v>
      </c>
      <c r="B146" s="166">
        <v>145</v>
      </c>
      <c r="C146" s="109" t="s">
        <v>1792</v>
      </c>
      <c r="D146" s="110" t="s">
        <v>2453</v>
      </c>
      <c r="E146" s="110" t="s">
        <v>2454</v>
      </c>
      <c r="F146" s="109" t="s">
        <v>1833</v>
      </c>
      <c r="G146" s="110" t="s">
        <v>2455</v>
      </c>
      <c r="H146" s="110" t="s">
        <v>2456</v>
      </c>
      <c r="I146" s="100" t="s">
        <v>2299</v>
      </c>
    </row>
    <row r="147" spans="1:9" ht="15" customHeight="1">
      <c r="A147" s="135" t="s">
        <v>2463</v>
      </c>
      <c r="B147" s="166">
        <v>146</v>
      </c>
      <c r="C147" s="109" t="s">
        <v>1792</v>
      </c>
      <c r="D147" s="110" t="s">
        <v>2458</v>
      </c>
      <c r="E147" s="110" t="s">
        <v>2459</v>
      </c>
      <c r="F147" s="109" t="s">
        <v>1833</v>
      </c>
      <c r="G147" s="110" t="s">
        <v>2053</v>
      </c>
      <c r="H147" s="110" t="s">
        <v>2456</v>
      </c>
      <c r="I147" s="100" t="s">
        <v>2293</v>
      </c>
    </row>
    <row r="148" spans="1:9" ht="15" customHeight="1">
      <c r="A148" s="135" t="s">
        <v>2467</v>
      </c>
      <c r="B148" s="166">
        <v>147</v>
      </c>
      <c r="C148" s="109" t="s">
        <v>1792</v>
      </c>
      <c r="D148" s="110" t="s">
        <v>2461</v>
      </c>
      <c r="E148" s="110" t="s">
        <v>2462</v>
      </c>
      <c r="F148" s="109" t="s">
        <v>1833</v>
      </c>
      <c r="G148" s="110" t="s">
        <v>2455</v>
      </c>
      <c r="H148" s="110" t="s">
        <v>2456</v>
      </c>
      <c r="I148" s="100" t="s">
        <v>2294</v>
      </c>
    </row>
    <row r="149" spans="1:9" ht="15" customHeight="1">
      <c r="A149" s="135" t="s">
        <v>2470</v>
      </c>
      <c r="B149" s="166">
        <v>148</v>
      </c>
      <c r="C149" s="109" t="s">
        <v>1792</v>
      </c>
      <c r="D149" s="110" t="s">
        <v>2464</v>
      </c>
      <c r="E149" s="110" t="s">
        <v>2465</v>
      </c>
      <c r="F149" s="109" t="s">
        <v>1833</v>
      </c>
      <c r="G149" s="110" t="s">
        <v>2095</v>
      </c>
      <c r="H149" s="110" t="s">
        <v>2466</v>
      </c>
      <c r="I149" s="100" t="s">
        <v>2295</v>
      </c>
    </row>
    <row r="150" spans="1:9" ht="15" customHeight="1">
      <c r="A150" s="135" t="s">
        <v>2473</v>
      </c>
      <c r="B150" s="166">
        <v>149</v>
      </c>
      <c r="C150" s="109" t="s">
        <v>1792</v>
      </c>
      <c r="D150" s="110" t="s">
        <v>2468</v>
      </c>
      <c r="E150" s="110" t="s">
        <v>2469</v>
      </c>
      <c r="F150" s="109" t="s">
        <v>1833</v>
      </c>
      <c r="G150" s="110" t="s">
        <v>2053</v>
      </c>
      <c r="H150" s="110" t="s">
        <v>2456</v>
      </c>
      <c r="I150" s="100" t="s">
        <v>2296</v>
      </c>
    </row>
    <row r="151" spans="1:9" ht="15" customHeight="1">
      <c r="A151" s="135" t="s">
        <v>2476</v>
      </c>
      <c r="B151" s="166">
        <v>150</v>
      </c>
      <c r="C151" s="109" t="s">
        <v>1792</v>
      </c>
      <c r="D151" s="110" t="s">
        <v>2471</v>
      </c>
      <c r="E151" s="110" t="s">
        <v>2472</v>
      </c>
      <c r="F151" s="109" t="s">
        <v>1833</v>
      </c>
      <c r="G151" s="110" t="s">
        <v>2104</v>
      </c>
      <c r="H151" s="110" t="s">
        <v>2456</v>
      </c>
      <c r="I151" s="100" t="s">
        <v>2479</v>
      </c>
    </row>
    <row r="152" spans="1:9" ht="15" customHeight="1">
      <c r="A152" s="135" t="s">
        <v>2480</v>
      </c>
      <c r="B152" s="166">
        <v>151</v>
      </c>
      <c r="C152" s="109" t="s">
        <v>1792</v>
      </c>
      <c r="D152" s="110" t="s">
        <v>2474</v>
      </c>
      <c r="E152" s="110" t="s">
        <v>2475</v>
      </c>
      <c r="F152" s="109" t="s">
        <v>1833</v>
      </c>
      <c r="G152" s="110" t="s">
        <v>2053</v>
      </c>
      <c r="H152" s="110" t="s">
        <v>2451</v>
      </c>
      <c r="I152" s="100" t="s">
        <v>2483</v>
      </c>
    </row>
    <row r="153" spans="1:9" ht="15" customHeight="1">
      <c r="A153" s="135" t="s">
        <v>2484</v>
      </c>
      <c r="B153" s="166">
        <v>152</v>
      </c>
      <c r="C153" s="109" t="s">
        <v>1792</v>
      </c>
      <c r="D153" s="110" t="s">
        <v>2477</v>
      </c>
      <c r="E153" s="110" t="s">
        <v>2478</v>
      </c>
      <c r="F153" s="109" t="s">
        <v>1833</v>
      </c>
      <c r="G153" s="110" t="s">
        <v>2053</v>
      </c>
      <c r="H153" s="110" t="s">
        <v>2456</v>
      </c>
      <c r="I153" s="100" t="s">
        <v>2487</v>
      </c>
    </row>
    <row r="154" spans="1:9" ht="15" customHeight="1">
      <c r="A154" s="135" t="s">
        <v>2488</v>
      </c>
      <c r="B154" s="166">
        <v>153</v>
      </c>
      <c r="C154" s="109" t="s">
        <v>1792</v>
      </c>
      <c r="D154" s="110" t="s">
        <v>2481</v>
      </c>
      <c r="E154" s="110" t="s">
        <v>2482</v>
      </c>
      <c r="F154" s="109" t="s">
        <v>1833</v>
      </c>
      <c r="G154" s="110" t="s">
        <v>2053</v>
      </c>
      <c r="H154" s="110" t="s">
        <v>2466</v>
      </c>
      <c r="I154" s="100" t="s">
        <v>2489</v>
      </c>
    </row>
    <row r="155" spans="1:9" ht="15" customHeight="1">
      <c r="A155" s="135" t="s">
        <v>2490</v>
      </c>
      <c r="B155" s="166">
        <v>154</v>
      </c>
      <c r="C155" s="109" t="s">
        <v>1792</v>
      </c>
      <c r="D155" s="110" t="s">
        <v>2485</v>
      </c>
      <c r="E155" s="110" t="s">
        <v>2486</v>
      </c>
      <c r="F155" s="109" t="s">
        <v>1833</v>
      </c>
      <c r="G155" s="110" t="s">
        <v>2455</v>
      </c>
      <c r="H155" s="110" t="s">
        <v>2456</v>
      </c>
      <c r="I155" s="100" t="s">
        <v>2491</v>
      </c>
    </row>
    <row r="156" spans="1:9" ht="12.75">
      <c r="A156" s="147"/>
      <c r="B156" s="154"/>
      <c r="C156" s="148"/>
      <c r="D156" s="112"/>
      <c r="E156" s="112"/>
      <c r="F156" s="112"/>
      <c r="G156" s="112"/>
      <c r="H156" s="112"/>
      <c r="I156" s="112"/>
    </row>
    <row r="157" spans="1:9" ht="12.75">
      <c r="A157" s="147"/>
      <c r="B157" s="154"/>
      <c r="C157" s="148"/>
      <c r="D157" s="112"/>
      <c r="E157" s="112"/>
      <c r="F157" s="112"/>
      <c r="G157" s="112"/>
      <c r="H157" s="112"/>
      <c r="I157" s="112"/>
    </row>
    <row r="158" spans="1:9" ht="12.75">
      <c r="A158" s="147"/>
      <c r="B158" s="154"/>
      <c r="C158" s="148"/>
      <c r="D158" s="112"/>
      <c r="E158" s="112"/>
      <c r="F158" s="112"/>
      <c r="G158" s="112"/>
      <c r="H158" s="112"/>
      <c r="I158" s="112"/>
    </row>
    <row r="159" spans="1:9" ht="12.75">
      <c r="A159" s="147"/>
      <c r="B159" s="154"/>
      <c r="C159" s="148"/>
      <c r="D159" s="112"/>
      <c r="E159" s="112"/>
      <c r="F159" s="112"/>
      <c r="G159" s="112"/>
      <c r="H159" s="112"/>
      <c r="I159" s="112"/>
    </row>
    <row r="160" spans="1:9" ht="12.75">
      <c r="A160" s="147"/>
      <c r="B160" s="154"/>
      <c r="C160" s="148"/>
      <c r="D160" s="112"/>
      <c r="E160" s="112"/>
      <c r="F160" s="112"/>
      <c r="G160" s="112"/>
      <c r="H160" s="112"/>
      <c r="I160" s="112"/>
    </row>
    <row r="161" spans="1:9" ht="12.75">
      <c r="A161" s="147"/>
      <c r="B161" s="154"/>
      <c r="C161" s="148"/>
      <c r="D161" s="112"/>
      <c r="E161" s="112"/>
      <c r="F161" s="112"/>
      <c r="G161" s="112"/>
      <c r="H161" s="112"/>
      <c r="I161" s="112"/>
    </row>
    <row r="162" spans="1:9" ht="12.75">
      <c r="A162" s="147"/>
      <c r="B162" s="154"/>
      <c r="C162" s="148"/>
      <c r="D162" s="112"/>
      <c r="E162" s="112"/>
      <c r="F162" s="112"/>
      <c r="G162" s="112"/>
      <c r="H162" s="112"/>
      <c r="I162" s="112"/>
    </row>
    <row r="163" spans="1:9" ht="12.75">
      <c r="A163" s="147"/>
      <c r="B163" s="154"/>
      <c r="C163" s="148"/>
      <c r="D163" s="112"/>
      <c r="E163" s="112"/>
      <c r="F163" s="112"/>
      <c r="G163" s="112"/>
      <c r="H163" s="112"/>
      <c r="I163" s="112"/>
    </row>
    <row r="164" spans="1:9" ht="12.75">
      <c r="A164" s="147"/>
      <c r="B164" s="154"/>
      <c r="C164" s="148"/>
      <c r="D164" s="112"/>
      <c r="E164" s="112"/>
      <c r="F164" s="112"/>
      <c r="G164" s="112"/>
      <c r="H164" s="112"/>
      <c r="I164" s="112"/>
    </row>
    <row r="165" spans="1:9" ht="12.75">
      <c r="A165" s="147"/>
      <c r="B165" s="154"/>
      <c r="C165" s="148"/>
      <c r="D165" s="112"/>
      <c r="E165" s="112"/>
      <c r="F165" s="112"/>
      <c r="G165" s="112"/>
      <c r="H165" s="112"/>
      <c r="I165" s="112"/>
    </row>
    <row r="166" spans="1:9" ht="12.75">
      <c r="A166" s="147"/>
      <c r="B166" s="154"/>
      <c r="C166" s="148"/>
      <c r="D166" s="112"/>
      <c r="E166" s="112"/>
      <c r="F166" s="112"/>
      <c r="G166" s="112"/>
      <c r="H166" s="112"/>
      <c r="I166" s="112"/>
    </row>
    <row r="167" spans="1:9" ht="12.75">
      <c r="A167" s="147"/>
      <c r="B167" s="154"/>
      <c r="C167" s="148"/>
      <c r="D167" s="112"/>
      <c r="E167" s="112"/>
      <c r="F167" s="112"/>
      <c r="G167" s="112"/>
      <c r="H167" s="112"/>
      <c r="I167" s="112"/>
    </row>
    <row r="168" spans="1:9" ht="12.75">
      <c r="A168" s="147"/>
      <c r="B168" s="154"/>
      <c r="C168" s="148"/>
      <c r="D168" s="112"/>
      <c r="E168" s="112"/>
      <c r="F168" s="112"/>
      <c r="G168" s="112"/>
      <c r="H168" s="112"/>
      <c r="I168" s="112"/>
    </row>
    <row r="169" spans="1:9" ht="12.75">
      <c r="A169" s="147"/>
      <c r="B169" s="154"/>
      <c r="C169" s="148"/>
      <c r="D169" s="112"/>
      <c r="E169" s="112"/>
      <c r="F169" s="112"/>
      <c r="G169" s="112"/>
      <c r="H169" s="112"/>
      <c r="I169" s="112"/>
    </row>
    <row r="170" spans="1:9" ht="12.75">
      <c r="A170" s="147"/>
      <c r="B170" s="154"/>
      <c r="C170" s="148"/>
      <c r="D170" s="112"/>
      <c r="E170" s="112"/>
      <c r="F170" s="112"/>
      <c r="G170" s="112"/>
      <c r="H170" s="112"/>
      <c r="I170" s="112"/>
    </row>
    <row r="171" spans="1:9" ht="12.75">
      <c r="A171" s="147"/>
      <c r="B171" s="154"/>
      <c r="C171" s="148"/>
      <c r="D171" s="112"/>
      <c r="E171" s="112"/>
      <c r="F171" s="112"/>
      <c r="G171" s="112"/>
      <c r="H171" s="112"/>
      <c r="I171" s="112"/>
    </row>
    <row r="172" spans="1:9" ht="12.75">
      <c r="A172" s="147"/>
      <c r="B172" s="154"/>
      <c r="C172" s="148"/>
      <c r="D172" s="112"/>
      <c r="E172" s="112"/>
      <c r="F172" s="112"/>
      <c r="G172" s="112"/>
      <c r="H172" s="112"/>
      <c r="I172" s="112"/>
    </row>
    <row r="173" spans="1:9" ht="12.75">
      <c r="A173" s="147"/>
      <c r="B173" s="154"/>
      <c r="C173" s="148"/>
      <c r="D173" s="112"/>
      <c r="E173" s="112"/>
      <c r="F173" s="112"/>
      <c r="G173" s="112"/>
      <c r="H173" s="112"/>
      <c r="I173" s="112"/>
    </row>
    <row r="174" spans="1:9" ht="12.75">
      <c r="A174" s="147"/>
      <c r="B174" s="154"/>
      <c r="C174" s="148"/>
      <c r="D174" s="112"/>
      <c r="E174" s="112"/>
      <c r="F174" s="112"/>
      <c r="G174" s="112"/>
      <c r="H174" s="112"/>
      <c r="I174" s="112"/>
    </row>
    <row r="175" spans="1:9" ht="12.75">
      <c r="A175" s="147"/>
      <c r="B175" s="154"/>
      <c r="C175" s="148"/>
      <c r="D175" s="112"/>
      <c r="E175" s="112"/>
      <c r="F175" s="112"/>
      <c r="G175" s="112"/>
      <c r="H175" s="112"/>
      <c r="I175" s="112"/>
    </row>
    <row r="176" spans="1:9" ht="12.75">
      <c r="A176" s="147"/>
      <c r="B176" s="154"/>
      <c r="C176" s="148"/>
      <c r="D176" s="112"/>
      <c r="E176" s="112"/>
      <c r="F176" s="112"/>
      <c r="G176" s="112"/>
      <c r="H176" s="112"/>
      <c r="I176" s="112"/>
    </row>
    <row r="177" spans="1:9" ht="12.75">
      <c r="A177" s="147"/>
      <c r="B177" s="154"/>
      <c r="C177" s="148"/>
      <c r="D177" s="112"/>
      <c r="E177" s="112"/>
      <c r="F177" s="112"/>
      <c r="G177" s="112"/>
      <c r="H177" s="112"/>
      <c r="I177" s="112"/>
    </row>
    <row r="178" spans="1:9" ht="12.75">
      <c r="A178" s="147"/>
      <c r="B178" s="154"/>
      <c r="C178" s="148"/>
      <c r="D178" s="112"/>
      <c r="E178" s="112"/>
      <c r="F178" s="112"/>
      <c r="G178" s="112"/>
      <c r="H178" s="112"/>
      <c r="I178" s="112"/>
    </row>
    <row r="179" spans="1:9" ht="12.75">
      <c r="A179" s="147"/>
      <c r="B179" s="154"/>
      <c r="C179" s="148"/>
      <c r="D179" s="112"/>
      <c r="E179" s="112"/>
      <c r="F179" s="112"/>
      <c r="G179" s="112"/>
      <c r="H179" s="112"/>
      <c r="I179" s="112"/>
    </row>
    <row r="180" spans="1:9" ht="12.75">
      <c r="A180" s="147"/>
      <c r="B180" s="154"/>
      <c r="C180" s="148"/>
      <c r="D180" s="112"/>
      <c r="E180" s="112"/>
      <c r="F180" s="112"/>
      <c r="G180" s="112"/>
      <c r="H180" s="112"/>
      <c r="I180" s="112"/>
    </row>
    <row r="181" spans="1:9" ht="12.75">
      <c r="A181" s="147"/>
      <c r="B181" s="154"/>
      <c r="C181" s="148"/>
      <c r="D181" s="112"/>
      <c r="E181" s="112"/>
      <c r="F181" s="112"/>
      <c r="G181" s="112"/>
      <c r="H181" s="112"/>
      <c r="I181" s="112"/>
    </row>
    <row r="182" spans="1:9" ht="12.75">
      <c r="A182" s="147"/>
      <c r="B182" s="154"/>
      <c r="C182" s="148"/>
      <c r="D182" s="112"/>
      <c r="E182" s="112"/>
      <c r="F182" s="112"/>
      <c r="G182" s="112"/>
      <c r="H182" s="112"/>
      <c r="I182" s="112"/>
    </row>
    <row r="183" spans="1:9" ht="12.75">
      <c r="A183" s="147"/>
      <c r="B183" s="154"/>
      <c r="C183" s="148"/>
      <c r="D183" s="112"/>
      <c r="E183" s="112"/>
      <c r="F183" s="112"/>
      <c r="G183" s="112"/>
      <c r="H183" s="112"/>
      <c r="I183" s="112"/>
    </row>
    <row r="184" spans="1:9" ht="12.75">
      <c r="A184" s="147"/>
      <c r="B184" s="154"/>
      <c r="C184" s="148"/>
      <c r="D184" s="112"/>
      <c r="E184" s="112"/>
      <c r="F184" s="112"/>
      <c r="G184" s="112"/>
      <c r="H184" s="112"/>
      <c r="I184" s="112"/>
    </row>
    <row r="185" spans="1:9" ht="12.75">
      <c r="A185" s="147"/>
      <c r="B185" s="154"/>
      <c r="C185" s="148"/>
      <c r="D185" s="112"/>
      <c r="E185" s="112"/>
      <c r="F185" s="112"/>
      <c r="G185" s="112"/>
      <c r="H185" s="112"/>
      <c r="I185" s="112"/>
    </row>
    <row r="186" spans="1:9" ht="12.75">
      <c r="A186" s="147"/>
      <c r="B186" s="154"/>
      <c r="C186" s="148"/>
      <c r="D186" s="112"/>
      <c r="E186" s="112"/>
      <c r="F186" s="112"/>
      <c r="G186" s="112"/>
      <c r="H186" s="112"/>
      <c r="I186" s="112"/>
    </row>
    <row r="187" spans="1:9" ht="12.75">
      <c r="A187" s="147"/>
      <c r="B187" s="154"/>
      <c r="C187" s="148"/>
      <c r="D187" s="112"/>
      <c r="E187" s="112"/>
      <c r="F187" s="112"/>
      <c r="G187" s="112"/>
      <c r="H187" s="112"/>
      <c r="I187" s="112"/>
    </row>
    <row r="188" spans="1:9" ht="12.75">
      <c r="A188" s="147"/>
      <c r="B188" s="154"/>
      <c r="C188" s="148"/>
      <c r="D188" s="112"/>
      <c r="E188" s="112"/>
      <c r="F188" s="112"/>
      <c r="G188" s="112"/>
      <c r="H188" s="112"/>
      <c r="I188" s="112"/>
    </row>
    <row r="189" spans="1:9" ht="12.75">
      <c r="A189" s="147"/>
      <c r="B189" s="154"/>
      <c r="C189" s="148"/>
      <c r="D189" s="112"/>
      <c r="E189" s="112"/>
      <c r="F189" s="112"/>
      <c r="G189" s="112"/>
      <c r="H189" s="112"/>
      <c r="I189" s="112"/>
    </row>
    <row r="190" spans="1:9" ht="12.75">
      <c r="A190" s="147"/>
      <c r="B190" s="154"/>
      <c r="C190" s="148"/>
      <c r="D190" s="112"/>
      <c r="E190" s="112"/>
      <c r="F190" s="112"/>
      <c r="G190" s="112"/>
      <c r="H190" s="112"/>
      <c r="I190" s="112"/>
    </row>
    <row r="191" spans="1:9" ht="12.75">
      <c r="A191" s="147"/>
      <c r="B191" s="154"/>
      <c r="C191" s="148"/>
      <c r="D191" s="112"/>
      <c r="E191" s="112"/>
      <c r="F191" s="112"/>
      <c r="G191" s="112"/>
      <c r="H191" s="112"/>
      <c r="I191" s="112"/>
    </row>
    <row r="192" spans="1:9" ht="12.75">
      <c r="A192" s="147"/>
      <c r="B192" s="154"/>
      <c r="C192" s="148"/>
      <c r="D192" s="112"/>
      <c r="E192" s="112"/>
      <c r="F192" s="112"/>
      <c r="G192" s="112"/>
      <c r="H192" s="112"/>
      <c r="I192" s="112"/>
    </row>
    <row r="193" spans="1:9" ht="12.75">
      <c r="A193" s="147"/>
      <c r="B193" s="154"/>
      <c r="C193" s="148"/>
      <c r="D193" s="112"/>
      <c r="E193" s="112"/>
      <c r="F193" s="112"/>
      <c r="G193" s="112"/>
      <c r="H193" s="112"/>
      <c r="I193" s="112"/>
    </row>
    <row r="194" spans="1:9" ht="12.75">
      <c r="A194" s="147"/>
      <c r="B194" s="154"/>
      <c r="C194" s="148"/>
      <c r="D194" s="112"/>
      <c r="E194" s="112"/>
      <c r="F194" s="112"/>
      <c r="G194" s="112"/>
      <c r="H194" s="112"/>
      <c r="I194" s="112"/>
    </row>
    <row r="195" spans="1:9" ht="12.75">
      <c r="A195" s="147"/>
      <c r="B195" s="154"/>
      <c r="C195" s="148"/>
      <c r="D195" s="112"/>
      <c r="E195" s="112"/>
      <c r="F195" s="112"/>
      <c r="G195" s="112"/>
      <c r="H195" s="112"/>
      <c r="I195" s="112"/>
    </row>
    <row r="196" spans="1:9" ht="12.75">
      <c r="A196" s="147"/>
      <c r="B196" s="154"/>
      <c r="C196" s="148"/>
      <c r="D196" s="112"/>
      <c r="E196" s="112"/>
      <c r="F196" s="112"/>
      <c r="G196" s="112"/>
      <c r="H196" s="112"/>
      <c r="I196" s="112"/>
    </row>
    <row r="197" spans="1:9" ht="12.75">
      <c r="A197" s="147"/>
      <c r="B197" s="154"/>
      <c r="C197" s="148"/>
      <c r="D197" s="112"/>
      <c r="E197" s="112"/>
      <c r="F197" s="112"/>
      <c r="G197" s="112"/>
      <c r="H197" s="112"/>
      <c r="I197" s="112"/>
    </row>
    <row r="198" spans="1:9" ht="12.75">
      <c r="A198" s="147"/>
      <c r="B198" s="154"/>
      <c r="C198" s="148"/>
      <c r="D198" s="112"/>
      <c r="E198" s="112"/>
      <c r="F198" s="112"/>
      <c r="G198" s="112"/>
      <c r="H198" s="112"/>
      <c r="I198" s="112"/>
    </row>
    <row r="199" spans="1:9" ht="12.75">
      <c r="A199" s="147"/>
      <c r="B199" s="154"/>
      <c r="C199" s="148"/>
      <c r="D199" s="112"/>
      <c r="E199" s="112"/>
      <c r="F199" s="112"/>
      <c r="G199" s="112"/>
      <c r="H199" s="112"/>
      <c r="I199" s="112"/>
    </row>
    <row r="200" spans="1:9" ht="12.75">
      <c r="A200" s="147"/>
      <c r="B200" s="154"/>
      <c r="C200" s="148"/>
      <c r="D200" s="112"/>
      <c r="E200" s="112"/>
      <c r="F200" s="112"/>
      <c r="G200" s="112"/>
      <c r="H200" s="112"/>
      <c r="I200" s="112"/>
    </row>
    <row r="201" spans="1:9" ht="12.75">
      <c r="A201" s="147"/>
      <c r="B201" s="154"/>
      <c r="C201" s="148"/>
      <c r="D201" s="112"/>
      <c r="E201" s="112"/>
      <c r="F201" s="112"/>
      <c r="G201" s="112"/>
      <c r="H201" s="112"/>
      <c r="I201" s="112"/>
    </row>
    <row r="202" spans="1:9" ht="12.75">
      <c r="A202" s="147"/>
      <c r="B202" s="154"/>
      <c r="C202" s="148"/>
      <c r="D202" s="112"/>
      <c r="E202" s="112"/>
      <c r="F202" s="112"/>
      <c r="G202" s="112"/>
      <c r="H202" s="112"/>
      <c r="I202" s="112"/>
    </row>
    <row r="203" spans="1:9" ht="12.75">
      <c r="A203" s="147"/>
      <c r="B203" s="154"/>
      <c r="C203" s="148"/>
      <c r="D203" s="112"/>
      <c r="E203" s="112"/>
      <c r="F203" s="112"/>
      <c r="G203" s="112"/>
      <c r="H203" s="112"/>
      <c r="I203" s="112"/>
    </row>
    <row r="204" spans="1:9" ht="12.75">
      <c r="A204" s="147"/>
      <c r="B204" s="154"/>
      <c r="C204" s="148"/>
      <c r="D204" s="112"/>
      <c r="E204" s="112"/>
      <c r="F204" s="112"/>
      <c r="G204" s="112"/>
      <c r="H204" s="112"/>
      <c r="I204" s="112"/>
    </row>
    <row r="205" spans="1:9" ht="12.75">
      <c r="A205" s="147"/>
      <c r="B205" s="154"/>
      <c r="C205" s="148"/>
      <c r="D205" s="112"/>
      <c r="E205" s="112"/>
      <c r="F205" s="112"/>
      <c r="G205" s="112"/>
      <c r="H205" s="112"/>
      <c r="I205" s="112"/>
    </row>
    <row r="206" spans="1:9" ht="12.75">
      <c r="A206" s="147"/>
      <c r="B206" s="154"/>
      <c r="C206" s="148"/>
      <c r="D206" s="112"/>
      <c r="E206" s="112"/>
      <c r="F206" s="112"/>
      <c r="G206" s="112"/>
      <c r="H206" s="112"/>
      <c r="I206" s="112"/>
    </row>
    <row r="207" spans="1:9" ht="12.75">
      <c r="A207" s="147"/>
      <c r="B207" s="154"/>
      <c r="C207" s="148"/>
      <c r="D207" s="112"/>
      <c r="E207" s="112"/>
      <c r="F207" s="112"/>
      <c r="G207" s="112"/>
      <c r="H207" s="112"/>
      <c r="I207" s="112"/>
    </row>
    <row r="208" spans="1:9" ht="12.75">
      <c r="A208" s="147"/>
      <c r="B208" s="154"/>
      <c r="C208" s="148"/>
      <c r="D208" s="112"/>
      <c r="E208" s="112"/>
      <c r="F208" s="112"/>
      <c r="G208" s="112"/>
      <c r="H208" s="112"/>
      <c r="I208" s="112"/>
    </row>
    <row r="209" spans="1:9" ht="12.75">
      <c r="A209" s="147"/>
      <c r="B209" s="154"/>
      <c r="C209" s="148"/>
      <c r="D209" s="112"/>
      <c r="E209" s="112"/>
      <c r="F209" s="112"/>
      <c r="G209" s="112"/>
      <c r="H209" s="112"/>
      <c r="I209" s="112"/>
    </row>
    <row r="210" spans="1:9" ht="12.75">
      <c r="A210" s="147"/>
      <c r="B210" s="154"/>
      <c r="C210" s="148"/>
      <c r="D210" s="112"/>
      <c r="E210" s="112"/>
      <c r="F210" s="112"/>
      <c r="G210" s="112"/>
      <c r="H210" s="112"/>
      <c r="I210" s="112"/>
    </row>
    <row r="211" spans="1:9" ht="12.75">
      <c r="A211" s="147"/>
      <c r="B211" s="154"/>
      <c r="C211" s="148"/>
      <c r="D211" s="112"/>
      <c r="E211" s="112"/>
      <c r="F211" s="112"/>
      <c r="G211" s="112"/>
      <c r="H211" s="112"/>
      <c r="I211" s="112"/>
    </row>
    <row r="212" spans="1:9" ht="12.75">
      <c r="A212" s="147"/>
      <c r="B212" s="154"/>
      <c r="C212" s="148"/>
      <c r="D212" s="112"/>
      <c r="E212" s="112"/>
      <c r="F212" s="112"/>
      <c r="G212" s="112"/>
      <c r="H212" s="112"/>
      <c r="I212" s="112"/>
    </row>
    <row r="213" spans="1:9" ht="12.75">
      <c r="A213" s="147"/>
      <c r="B213" s="154"/>
      <c r="C213" s="148"/>
      <c r="D213" s="112"/>
      <c r="E213" s="112"/>
      <c r="F213" s="112"/>
      <c r="G213" s="112"/>
      <c r="H213" s="112"/>
      <c r="I213" s="112"/>
    </row>
    <row r="214" spans="1:9" ht="12.75">
      <c r="A214" s="147"/>
      <c r="B214" s="154"/>
      <c r="C214" s="148"/>
      <c r="D214" s="112"/>
      <c r="E214" s="112"/>
      <c r="F214" s="112"/>
      <c r="G214" s="112"/>
      <c r="H214" s="112"/>
      <c r="I214" s="112"/>
    </row>
    <row r="215" spans="1:9" ht="12.75">
      <c r="A215" s="147"/>
      <c r="B215" s="154"/>
      <c r="C215" s="148"/>
      <c r="D215" s="112"/>
      <c r="E215" s="112"/>
      <c r="F215" s="112"/>
      <c r="G215" s="112"/>
      <c r="H215" s="112"/>
      <c r="I215" s="112"/>
    </row>
    <row r="216" spans="1:9" ht="12.75">
      <c r="A216" s="147"/>
      <c r="B216" s="154"/>
      <c r="C216" s="148"/>
      <c r="D216" s="112"/>
      <c r="E216" s="112"/>
      <c r="F216" s="112"/>
      <c r="G216" s="112"/>
      <c r="H216" s="112"/>
      <c r="I216" s="112"/>
    </row>
    <row r="217" spans="1:9" ht="12.75">
      <c r="A217" s="147"/>
      <c r="B217" s="154"/>
      <c r="C217" s="148"/>
      <c r="D217" s="112"/>
      <c r="E217" s="112"/>
      <c r="F217" s="112"/>
      <c r="G217" s="112"/>
      <c r="H217" s="112"/>
      <c r="I217" s="112"/>
    </row>
    <row r="218" spans="1:9" ht="12.75">
      <c r="A218" s="147"/>
      <c r="B218" s="154"/>
      <c r="C218" s="148"/>
      <c r="D218" s="112"/>
      <c r="E218" s="112"/>
      <c r="F218" s="112"/>
      <c r="G218" s="112"/>
      <c r="H218" s="112"/>
      <c r="I218" s="112"/>
    </row>
    <row r="219" spans="1:9" ht="12.75">
      <c r="A219" s="147"/>
      <c r="B219" s="154"/>
      <c r="C219" s="148"/>
      <c r="D219" s="112"/>
      <c r="E219" s="112"/>
      <c r="F219" s="112"/>
      <c r="G219" s="112"/>
      <c r="H219" s="112"/>
      <c r="I219" s="112"/>
    </row>
    <row r="220" spans="1:9" ht="12.75">
      <c r="A220" s="147"/>
      <c r="B220" s="154"/>
      <c r="C220" s="148"/>
      <c r="D220" s="112"/>
      <c r="E220" s="112"/>
      <c r="F220" s="112"/>
      <c r="G220" s="112"/>
      <c r="H220" s="112"/>
      <c r="I220" s="112"/>
    </row>
    <row r="221" spans="1:9" ht="12.75">
      <c r="A221" s="147"/>
      <c r="B221" s="154"/>
      <c r="C221" s="148"/>
      <c r="D221" s="112"/>
      <c r="E221" s="112"/>
      <c r="F221" s="112"/>
      <c r="G221" s="112"/>
      <c r="H221" s="112"/>
      <c r="I221" s="112"/>
    </row>
    <row r="222" spans="1:9" ht="12.75">
      <c r="A222" s="147"/>
      <c r="B222" s="154"/>
      <c r="C222" s="148"/>
      <c r="D222" s="112"/>
      <c r="E222" s="112"/>
      <c r="F222" s="112"/>
      <c r="G222" s="112"/>
      <c r="H222" s="112"/>
      <c r="I222" s="112"/>
    </row>
    <row r="223" spans="1:9" ht="12.75">
      <c r="A223" s="147"/>
      <c r="B223" s="154"/>
      <c r="C223" s="148"/>
      <c r="D223" s="112"/>
      <c r="E223" s="112"/>
      <c r="F223" s="112"/>
      <c r="G223" s="112"/>
      <c r="H223" s="112"/>
      <c r="I223" s="112"/>
    </row>
    <row r="224" spans="1:9" ht="12.75">
      <c r="A224" s="147"/>
      <c r="B224" s="154"/>
      <c r="C224" s="148"/>
      <c r="D224" s="112"/>
      <c r="E224" s="112"/>
      <c r="F224" s="112"/>
      <c r="G224" s="112"/>
      <c r="H224" s="112"/>
      <c r="I224" s="112"/>
    </row>
    <row r="225" spans="1:9" ht="12.75">
      <c r="A225" s="147"/>
      <c r="B225" s="154"/>
      <c r="C225" s="148"/>
      <c r="D225" s="112"/>
      <c r="E225" s="112"/>
      <c r="F225" s="112"/>
      <c r="G225" s="112"/>
      <c r="H225" s="112"/>
      <c r="I225" s="112"/>
    </row>
    <row r="226" spans="1:9" ht="12.75">
      <c r="A226" s="147"/>
      <c r="B226" s="154"/>
      <c r="C226" s="148"/>
      <c r="D226" s="112"/>
      <c r="E226" s="112"/>
      <c r="F226" s="112"/>
      <c r="G226" s="112"/>
      <c r="H226" s="112"/>
      <c r="I226" s="112"/>
    </row>
    <row r="227" spans="1:9" ht="12.75">
      <c r="A227" s="147"/>
      <c r="B227" s="154"/>
      <c r="C227" s="148"/>
      <c r="D227" s="112"/>
      <c r="E227" s="112"/>
      <c r="F227" s="112"/>
      <c r="G227" s="112"/>
      <c r="H227" s="112"/>
      <c r="I227" s="112"/>
    </row>
    <row r="228" spans="1:9" ht="12.75">
      <c r="A228" s="147"/>
      <c r="B228" s="154"/>
      <c r="C228" s="148"/>
      <c r="D228" s="112"/>
      <c r="E228" s="112"/>
      <c r="F228" s="112"/>
      <c r="G228" s="112"/>
      <c r="H228" s="112"/>
      <c r="I228" s="112"/>
    </row>
    <row r="229" spans="1:9" ht="12.75">
      <c r="A229" s="147"/>
      <c r="B229" s="154"/>
      <c r="C229" s="148"/>
      <c r="D229" s="112"/>
      <c r="E229" s="112"/>
      <c r="F229" s="112"/>
      <c r="G229" s="112"/>
      <c r="H229" s="112"/>
      <c r="I229" s="112"/>
    </row>
    <row r="230" spans="1:9" ht="12.75">
      <c r="A230" s="147"/>
      <c r="B230" s="154"/>
      <c r="C230" s="148"/>
      <c r="D230" s="112"/>
      <c r="E230" s="112"/>
      <c r="F230" s="112"/>
      <c r="G230" s="112"/>
      <c r="H230" s="112"/>
      <c r="I230" s="112"/>
    </row>
    <row r="231" spans="1:9" ht="12.75">
      <c r="A231" s="147"/>
      <c r="B231" s="154"/>
      <c r="C231" s="148"/>
      <c r="D231" s="112"/>
      <c r="E231" s="112"/>
      <c r="F231" s="112"/>
      <c r="G231" s="112"/>
      <c r="H231" s="112"/>
      <c r="I231" s="112"/>
    </row>
    <row r="232" spans="1:9" ht="12.75">
      <c r="A232" s="147"/>
      <c r="B232" s="154"/>
      <c r="C232" s="148"/>
      <c r="D232" s="112"/>
      <c r="E232" s="112"/>
      <c r="F232" s="112"/>
      <c r="G232" s="112"/>
      <c r="H232" s="112"/>
      <c r="I232" s="112"/>
    </row>
    <row r="233" spans="1:9" ht="12.75">
      <c r="A233" s="147"/>
      <c r="B233" s="154"/>
      <c r="C233" s="148"/>
      <c r="D233" s="112"/>
      <c r="E233" s="112"/>
      <c r="F233" s="112"/>
      <c r="G233" s="112"/>
      <c r="H233" s="112"/>
      <c r="I233" s="112"/>
    </row>
    <row r="234" spans="1:9" ht="12.75">
      <c r="A234" s="147"/>
      <c r="B234" s="154"/>
      <c r="C234" s="148"/>
      <c r="D234" s="112"/>
      <c r="E234" s="112"/>
      <c r="F234" s="112"/>
      <c r="G234" s="112"/>
      <c r="H234" s="112"/>
      <c r="I234" s="112"/>
    </row>
    <row r="235" spans="1:9" ht="12.75">
      <c r="A235" s="147"/>
      <c r="B235" s="154"/>
      <c r="C235" s="148"/>
      <c r="D235" s="112"/>
      <c r="E235" s="112"/>
      <c r="F235" s="112"/>
      <c r="G235" s="112"/>
      <c r="H235" s="112"/>
      <c r="I235" s="112"/>
    </row>
    <row r="236" spans="1:9" ht="12.75">
      <c r="A236" s="147"/>
      <c r="B236" s="154"/>
      <c r="C236" s="148"/>
      <c r="D236" s="112"/>
      <c r="E236" s="112"/>
      <c r="F236" s="112"/>
      <c r="G236" s="112"/>
      <c r="H236" s="112"/>
      <c r="I236" s="112"/>
    </row>
    <row r="237" spans="1:9" ht="12.75">
      <c r="A237" s="147"/>
      <c r="B237" s="154"/>
      <c r="C237" s="148"/>
      <c r="D237" s="112"/>
      <c r="E237" s="112"/>
      <c r="F237" s="112"/>
      <c r="G237" s="112"/>
      <c r="H237" s="112"/>
      <c r="I237" s="112"/>
    </row>
    <row r="238" spans="1:9" ht="12.75">
      <c r="A238" s="147"/>
      <c r="B238" s="154"/>
      <c r="C238" s="148"/>
      <c r="D238" s="112"/>
      <c r="E238" s="112"/>
      <c r="F238" s="112"/>
      <c r="G238" s="112"/>
      <c r="H238" s="112"/>
      <c r="I238" s="112"/>
    </row>
    <row r="239" spans="1:9" ht="12.75">
      <c r="A239" s="147"/>
      <c r="B239" s="154"/>
      <c r="C239" s="148"/>
      <c r="D239" s="112"/>
      <c r="E239" s="112"/>
      <c r="F239" s="112"/>
      <c r="G239" s="112"/>
      <c r="H239" s="112"/>
      <c r="I239" s="112"/>
    </row>
    <row r="240" spans="1:9" ht="12.75">
      <c r="A240" s="147"/>
      <c r="B240" s="154"/>
      <c r="C240" s="148"/>
      <c r="D240" s="112"/>
      <c r="E240" s="112"/>
      <c r="F240" s="112"/>
      <c r="G240" s="112"/>
      <c r="H240" s="112"/>
      <c r="I240" s="112"/>
    </row>
    <row r="241" spans="1:9" ht="12.75">
      <c r="A241" s="147"/>
      <c r="B241" s="154"/>
      <c r="C241" s="148"/>
      <c r="D241" s="112"/>
      <c r="E241" s="112"/>
      <c r="F241" s="112"/>
      <c r="G241" s="112"/>
      <c r="H241" s="112"/>
      <c r="I241" s="112"/>
    </row>
    <row r="242" spans="1:9" ht="12.75">
      <c r="A242" s="147"/>
      <c r="B242" s="154"/>
      <c r="C242" s="148"/>
      <c r="D242" s="112"/>
      <c r="E242" s="112"/>
      <c r="F242" s="112"/>
      <c r="G242" s="112"/>
      <c r="H242" s="112"/>
      <c r="I242" s="112"/>
    </row>
    <row r="243" spans="1:9" ht="12.75">
      <c r="A243" s="147"/>
      <c r="B243" s="154"/>
      <c r="C243" s="148"/>
      <c r="D243" s="112"/>
      <c r="E243" s="112"/>
      <c r="F243" s="112"/>
      <c r="G243" s="112"/>
      <c r="H243" s="112"/>
      <c r="I243" s="112"/>
    </row>
    <row r="244" spans="1:9" ht="12.75">
      <c r="A244" s="147"/>
      <c r="B244" s="154"/>
      <c r="C244" s="148"/>
      <c r="D244" s="112"/>
      <c r="E244" s="112"/>
      <c r="F244" s="112"/>
      <c r="G244" s="112"/>
      <c r="H244" s="112"/>
      <c r="I244" s="112"/>
    </row>
    <row r="245" spans="1:9" ht="12.75">
      <c r="A245" s="147"/>
      <c r="B245" s="154"/>
      <c r="C245" s="148"/>
      <c r="D245" s="112"/>
      <c r="E245" s="112"/>
      <c r="F245" s="112"/>
      <c r="G245" s="112"/>
      <c r="H245" s="112"/>
      <c r="I245" s="112"/>
    </row>
    <row r="246" spans="1:9" ht="12.75">
      <c r="A246" s="147"/>
      <c r="B246" s="154"/>
      <c r="C246" s="148"/>
      <c r="D246" s="112"/>
      <c r="E246" s="112"/>
      <c r="F246" s="112"/>
      <c r="G246" s="112"/>
      <c r="H246" s="112"/>
      <c r="I246" s="112"/>
    </row>
    <row r="247" spans="1:9" ht="12.75">
      <c r="A247" s="147"/>
      <c r="B247" s="154"/>
      <c r="C247" s="148"/>
      <c r="D247" s="112"/>
      <c r="E247" s="112"/>
      <c r="F247" s="112"/>
      <c r="G247" s="112"/>
      <c r="H247" s="112"/>
      <c r="I247" s="112"/>
    </row>
    <row r="248" spans="1:9" ht="12.75">
      <c r="A248" s="147"/>
      <c r="B248" s="154"/>
      <c r="C248" s="148"/>
      <c r="D248" s="112"/>
      <c r="E248" s="112"/>
      <c r="F248" s="112"/>
      <c r="G248" s="112"/>
      <c r="H248" s="112"/>
      <c r="I248" s="112"/>
    </row>
    <row r="249" spans="1:9" ht="12.75">
      <c r="A249" s="147"/>
      <c r="B249" s="154"/>
      <c r="C249" s="148"/>
      <c r="D249" s="112"/>
      <c r="E249" s="112"/>
      <c r="F249" s="112"/>
      <c r="G249" s="112"/>
      <c r="H249" s="112"/>
      <c r="I249" s="112"/>
    </row>
    <row r="250" spans="1:9" ht="12.75">
      <c r="A250" s="147"/>
      <c r="B250" s="154"/>
      <c r="C250" s="148"/>
      <c r="D250" s="112"/>
      <c r="E250" s="112"/>
      <c r="F250" s="112"/>
      <c r="G250" s="112"/>
      <c r="H250" s="112"/>
      <c r="I250" s="112"/>
    </row>
    <row r="251" spans="1:9" ht="12.75">
      <c r="A251" s="147"/>
      <c r="B251" s="154"/>
      <c r="C251" s="148"/>
      <c r="D251" s="112"/>
      <c r="E251" s="112"/>
      <c r="F251" s="112"/>
      <c r="G251" s="112"/>
      <c r="H251" s="112"/>
      <c r="I251" s="112"/>
    </row>
    <row r="252" spans="1:9" ht="12.75">
      <c r="A252" s="147"/>
      <c r="B252" s="154"/>
      <c r="C252" s="148"/>
      <c r="D252" s="112"/>
      <c r="E252" s="112"/>
      <c r="F252" s="112"/>
      <c r="G252" s="112"/>
      <c r="H252" s="112"/>
      <c r="I252" s="112"/>
    </row>
    <row r="253" spans="1:9" ht="12.75">
      <c r="A253" s="147"/>
      <c r="B253" s="154"/>
      <c r="C253" s="148"/>
      <c r="D253" s="112"/>
      <c r="E253" s="112"/>
      <c r="F253" s="112"/>
      <c r="G253" s="112"/>
      <c r="H253" s="112"/>
      <c r="I253" s="112"/>
    </row>
    <row r="254" spans="1:9" ht="12.75">
      <c r="A254" s="147"/>
      <c r="B254" s="154"/>
      <c r="C254" s="148"/>
      <c r="D254" s="112"/>
      <c r="E254" s="112"/>
      <c r="F254" s="112"/>
      <c r="G254" s="112"/>
      <c r="H254" s="112"/>
      <c r="I254" s="112"/>
    </row>
    <row r="255" spans="1:9" ht="12.75">
      <c r="A255" s="147"/>
      <c r="B255" s="154"/>
      <c r="C255" s="148"/>
      <c r="D255" s="112"/>
      <c r="E255" s="112"/>
      <c r="F255" s="112"/>
      <c r="G255" s="112"/>
      <c r="H255" s="112"/>
      <c r="I255" s="112"/>
    </row>
    <row r="256" spans="1:9" ht="12.75">
      <c r="A256" s="147"/>
      <c r="B256" s="154"/>
      <c r="C256" s="148"/>
      <c r="D256" s="112"/>
      <c r="E256" s="112"/>
      <c r="F256" s="112"/>
      <c r="G256" s="112"/>
      <c r="H256" s="112"/>
      <c r="I256" s="112"/>
    </row>
    <row r="257" spans="1:9" ht="12.75">
      <c r="A257" s="147"/>
      <c r="B257" s="154"/>
      <c r="C257" s="148"/>
      <c r="D257" s="112"/>
      <c r="E257" s="112"/>
      <c r="F257" s="112"/>
      <c r="G257" s="112"/>
      <c r="H257" s="112"/>
      <c r="I257" s="112"/>
    </row>
    <row r="258" spans="1:9" ht="12.75">
      <c r="A258" s="147"/>
      <c r="B258" s="154"/>
      <c r="C258" s="148"/>
      <c r="D258" s="112"/>
      <c r="E258" s="112"/>
      <c r="F258" s="112"/>
      <c r="G258" s="112"/>
      <c r="H258" s="112"/>
      <c r="I258" s="112"/>
    </row>
    <row r="259" spans="1:9" ht="12.75">
      <c r="A259" s="147"/>
      <c r="B259" s="154"/>
      <c r="C259" s="148"/>
      <c r="D259" s="112"/>
      <c r="E259" s="112"/>
      <c r="F259" s="112"/>
      <c r="G259" s="112"/>
      <c r="H259" s="112"/>
      <c r="I259" s="112"/>
    </row>
    <row r="260" spans="1:9" ht="12.75">
      <c r="A260" s="147"/>
      <c r="B260" s="154"/>
      <c r="C260" s="148"/>
      <c r="D260" s="112"/>
      <c r="E260" s="112"/>
      <c r="F260" s="112"/>
      <c r="G260" s="112"/>
      <c r="H260" s="112"/>
      <c r="I260" s="112"/>
    </row>
    <row r="261" spans="1:9" ht="12.75">
      <c r="A261" s="147"/>
      <c r="B261" s="154"/>
      <c r="C261" s="148"/>
      <c r="D261" s="112"/>
      <c r="E261" s="112"/>
      <c r="F261" s="112"/>
      <c r="G261" s="112"/>
      <c r="H261" s="112"/>
      <c r="I261" s="112"/>
    </row>
    <row r="262" spans="1:9" ht="12.75">
      <c r="A262" s="147"/>
      <c r="B262" s="154"/>
      <c r="C262" s="148"/>
      <c r="D262" s="112"/>
      <c r="E262" s="112"/>
      <c r="F262" s="112"/>
      <c r="G262" s="112"/>
      <c r="H262" s="112"/>
      <c r="I262" s="112"/>
    </row>
    <row r="263" spans="1:9" ht="12.75">
      <c r="A263" s="147"/>
      <c r="B263" s="154"/>
      <c r="C263" s="148"/>
      <c r="D263" s="112"/>
      <c r="E263" s="112"/>
      <c r="F263" s="112"/>
      <c r="G263" s="112"/>
      <c r="H263" s="112"/>
      <c r="I263" s="112"/>
    </row>
    <row r="264" spans="1:9" ht="12.75">
      <c r="A264" s="147"/>
      <c r="B264" s="154"/>
      <c r="C264" s="148"/>
      <c r="D264" s="112"/>
      <c r="E264" s="112"/>
      <c r="F264" s="112"/>
      <c r="G264" s="112"/>
      <c r="H264" s="112"/>
      <c r="I264" s="112"/>
    </row>
    <row r="265" spans="1:9" ht="12.75">
      <c r="A265" s="147"/>
      <c r="B265" s="154"/>
      <c r="C265" s="148"/>
      <c r="D265" s="112"/>
      <c r="E265" s="112"/>
      <c r="F265" s="112"/>
      <c r="G265" s="112"/>
      <c r="H265" s="112"/>
      <c r="I265" s="112"/>
    </row>
    <row r="266" spans="1:9" ht="12.75">
      <c r="A266" s="147"/>
      <c r="B266" s="154"/>
      <c r="C266" s="148"/>
      <c r="D266" s="112"/>
      <c r="E266" s="112"/>
      <c r="F266" s="112"/>
      <c r="G266" s="112"/>
      <c r="H266" s="112"/>
      <c r="I266" s="112"/>
    </row>
    <row r="267" spans="1:9" ht="12.75">
      <c r="A267" s="147"/>
      <c r="B267" s="154"/>
      <c r="C267" s="148"/>
      <c r="D267" s="112"/>
      <c r="E267" s="112"/>
      <c r="F267" s="112"/>
      <c r="G267" s="112"/>
      <c r="H267" s="112"/>
      <c r="I267" s="112"/>
    </row>
    <row r="268" spans="1:9" ht="12.75">
      <c r="A268" s="147"/>
      <c r="B268" s="154"/>
      <c r="C268" s="148"/>
      <c r="D268" s="112"/>
      <c r="E268" s="112"/>
      <c r="F268" s="112"/>
      <c r="G268" s="112"/>
      <c r="H268" s="112"/>
      <c r="I268" s="112"/>
    </row>
    <row r="269" spans="1:9" ht="12.75">
      <c r="A269" s="147"/>
      <c r="B269" s="154"/>
      <c r="C269" s="148"/>
      <c r="D269" s="112"/>
      <c r="E269" s="112"/>
      <c r="F269" s="112"/>
      <c r="G269" s="112"/>
      <c r="H269" s="112"/>
      <c r="I269" s="112"/>
    </row>
    <row r="270" spans="1:9" ht="12.75">
      <c r="A270" s="147"/>
      <c r="B270" s="154"/>
      <c r="C270" s="148"/>
      <c r="D270" s="112"/>
      <c r="E270" s="112"/>
      <c r="F270" s="112"/>
      <c r="G270" s="112"/>
      <c r="H270" s="112"/>
      <c r="I270" s="112"/>
    </row>
    <row r="271" spans="1:9" ht="12.75">
      <c r="A271" s="147"/>
      <c r="B271" s="154"/>
      <c r="C271" s="148"/>
      <c r="D271" s="112"/>
      <c r="E271" s="112"/>
      <c r="F271" s="112"/>
      <c r="G271" s="112"/>
      <c r="H271" s="112"/>
      <c r="I271" s="112"/>
    </row>
    <row r="272" spans="1:9" ht="12.75">
      <c r="A272" s="147"/>
      <c r="B272" s="154"/>
      <c r="C272" s="148"/>
      <c r="D272" s="112"/>
      <c r="E272" s="112"/>
      <c r="F272" s="112"/>
      <c r="G272" s="112"/>
      <c r="H272" s="112"/>
      <c r="I272" s="112"/>
    </row>
    <row r="273" spans="1:9" ht="12.75">
      <c r="A273" s="147"/>
      <c r="B273" s="154"/>
      <c r="C273" s="148"/>
      <c r="D273" s="112"/>
      <c r="E273" s="112"/>
      <c r="F273" s="112"/>
      <c r="G273" s="112"/>
      <c r="H273" s="112"/>
      <c r="I273" s="112"/>
    </row>
    <row r="274" spans="1:9" ht="12.75">
      <c r="A274" s="147"/>
      <c r="B274" s="154"/>
      <c r="C274" s="148"/>
      <c r="D274" s="112"/>
      <c r="E274" s="112"/>
      <c r="F274" s="112"/>
      <c r="G274" s="112"/>
      <c r="H274" s="112"/>
      <c r="I274" s="112"/>
    </row>
    <row r="275" spans="1:9" ht="12.75">
      <c r="A275" s="147"/>
      <c r="B275" s="154"/>
      <c r="C275" s="148"/>
      <c r="D275" s="112"/>
      <c r="E275" s="112"/>
      <c r="F275" s="112"/>
      <c r="G275" s="112"/>
      <c r="H275" s="112"/>
      <c r="I275" s="112"/>
    </row>
    <row r="276" spans="1:9" ht="12.75">
      <c r="A276" s="147"/>
      <c r="B276" s="154"/>
      <c r="C276" s="148"/>
      <c r="D276" s="112"/>
      <c r="E276" s="112"/>
      <c r="F276" s="112"/>
      <c r="G276" s="112"/>
      <c r="H276" s="112"/>
      <c r="I276" s="112"/>
    </row>
    <row r="277" spans="1:9" ht="12.75">
      <c r="A277" s="147"/>
      <c r="B277" s="154"/>
      <c r="C277" s="148"/>
      <c r="D277" s="112"/>
      <c r="E277" s="112"/>
      <c r="F277" s="112"/>
      <c r="G277" s="112"/>
      <c r="H277" s="112"/>
      <c r="I277" s="112"/>
    </row>
    <row r="278" spans="1:9" ht="12.75">
      <c r="A278" s="147"/>
      <c r="B278" s="154"/>
      <c r="C278" s="148"/>
      <c r="D278" s="112"/>
      <c r="E278" s="112"/>
      <c r="F278" s="112"/>
      <c r="G278" s="112"/>
      <c r="H278" s="112"/>
      <c r="I278" s="112"/>
    </row>
    <row r="279" spans="1:9" ht="12.75">
      <c r="A279" s="147"/>
      <c r="B279" s="154"/>
      <c r="C279" s="148"/>
      <c r="D279" s="112"/>
      <c r="E279" s="112"/>
      <c r="F279" s="112"/>
      <c r="G279" s="112"/>
      <c r="H279" s="112"/>
      <c r="I279" s="112"/>
    </row>
    <row r="280" spans="1:9" ht="12.75">
      <c r="A280" s="147"/>
      <c r="B280" s="154"/>
      <c r="C280" s="148"/>
      <c r="D280" s="112"/>
      <c r="E280" s="112"/>
      <c r="F280" s="112"/>
      <c r="G280" s="112"/>
      <c r="H280" s="112"/>
      <c r="I280" s="112"/>
    </row>
    <row r="281" spans="1:9" ht="12.75">
      <c r="A281" s="147"/>
      <c r="B281" s="154"/>
      <c r="C281" s="148"/>
      <c r="D281" s="112"/>
      <c r="E281" s="112"/>
      <c r="F281" s="112"/>
      <c r="G281" s="112"/>
      <c r="H281" s="112"/>
      <c r="I281" s="112"/>
    </row>
    <row r="282" spans="1:9" ht="12.75">
      <c r="A282" s="147"/>
      <c r="B282" s="154"/>
      <c r="C282" s="148"/>
      <c r="D282" s="112"/>
      <c r="E282" s="112"/>
      <c r="F282" s="112"/>
      <c r="G282" s="112"/>
      <c r="H282" s="112"/>
      <c r="I282" s="112"/>
    </row>
    <row r="283" spans="1:9" ht="12.75">
      <c r="A283" s="147"/>
      <c r="B283" s="154"/>
      <c r="C283" s="148"/>
      <c r="D283" s="112"/>
      <c r="E283" s="112"/>
      <c r="F283" s="112"/>
      <c r="G283" s="112"/>
      <c r="H283" s="112"/>
      <c r="I283" s="112"/>
    </row>
    <row r="284" spans="1:9" ht="12.75">
      <c r="A284" s="147"/>
      <c r="B284" s="154"/>
      <c r="C284" s="148"/>
      <c r="D284" s="112"/>
      <c r="E284" s="112"/>
      <c r="F284" s="112"/>
      <c r="G284" s="112"/>
      <c r="H284" s="112"/>
      <c r="I284" s="112"/>
    </row>
    <row r="285" spans="1:9" ht="12.75">
      <c r="A285" s="147"/>
      <c r="B285" s="154"/>
      <c r="C285" s="148"/>
      <c r="D285" s="112"/>
      <c r="E285" s="112"/>
      <c r="F285" s="112"/>
      <c r="G285" s="112"/>
      <c r="H285" s="112"/>
      <c r="I285" s="112"/>
    </row>
    <row r="286" spans="1:9" ht="12.75">
      <c r="A286" s="147"/>
      <c r="B286" s="154"/>
      <c r="C286" s="148"/>
      <c r="D286" s="112"/>
      <c r="E286" s="112"/>
      <c r="F286" s="112"/>
      <c r="G286" s="112"/>
      <c r="H286" s="112"/>
      <c r="I286" s="112"/>
    </row>
    <row r="287" spans="1:9" ht="12.75">
      <c r="A287" s="147"/>
      <c r="B287" s="154"/>
      <c r="C287" s="148"/>
      <c r="D287" s="112"/>
      <c r="E287" s="112"/>
      <c r="F287" s="112"/>
      <c r="G287" s="112"/>
      <c r="H287" s="112"/>
      <c r="I287" s="112"/>
    </row>
    <row r="288" spans="1:9" ht="12.75">
      <c r="A288" s="147"/>
      <c r="B288" s="154"/>
      <c r="C288" s="148"/>
      <c r="D288" s="112"/>
      <c r="E288" s="112"/>
      <c r="F288" s="112"/>
      <c r="G288" s="112"/>
      <c r="H288" s="112"/>
      <c r="I288" s="112"/>
    </row>
    <row r="289" spans="1:9" ht="12.75">
      <c r="A289" s="147"/>
      <c r="B289" s="154"/>
      <c r="C289" s="148"/>
      <c r="D289" s="112"/>
      <c r="E289" s="112"/>
      <c r="F289" s="112"/>
      <c r="G289" s="112"/>
      <c r="H289" s="112"/>
      <c r="I289" s="112"/>
    </row>
    <row r="290" spans="1:9" ht="12.75">
      <c r="A290" s="147"/>
      <c r="B290" s="154"/>
      <c r="C290" s="148"/>
      <c r="D290" s="112"/>
      <c r="E290" s="112"/>
      <c r="F290" s="112"/>
      <c r="G290" s="112"/>
      <c r="H290" s="112"/>
      <c r="I290" s="112"/>
    </row>
    <row r="291" spans="1:9" ht="12.75">
      <c r="A291" s="147"/>
      <c r="B291" s="154"/>
      <c r="C291" s="148"/>
      <c r="D291" s="112"/>
      <c r="E291" s="112"/>
      <c r="F291" s="112"/>
      <c r="G291" s="112"/>
      <c r="H291" s="112"/>
      <c r="I291" s="112"/>
    </row>
    <row r="292" spans="1:9" ht="12.75">
      <c r="A292" s="147"/>
      <c r="B292" s="154"/>
      <c r="C292" s="148"/>
      <c r="D292" s="112"/>
      <c r="E292" s="112"/>
      <c r="F292" s="112"/>
      <c r="G292" s="112"/>
      <c r="H292" s="112"/>
      <c r="I292" s="112"/>
    </row>
    <row r="293" spans="1:9" ht="12.75">
      <c r="A293" s="147"/>
      <c r="B293" s="154"/>
      <c r="C293" s="148"/>
      <c r="D293" s="112"/>
      <c r="E293" s="112"/>
      <c r="F293" s="112"/>
      <c r="G293" s="112"/>
      <c r="H293" s="112"/>
      <c r="I293" s="112"/>
    </row>
    <row r="294" spans="1:9" ht="12.75">
      <c r="A294" s="147"/>
      <c r="B294" s="154"/>
      <c r="C294" s="148"/>
      <c r="D294" s="112"/>
      <c r="E294" s="112"/>
      <c r="F294" s="112"/>
      <c r="G294" s="112"/>
      <c r="H294" s="112"/>
      <c r="I294" s="112"/>
    </row>
    <row r="295" spans="1:9" ht="12.75">
      <c r="A295" s="147"/>
      <c r="B295" s="154"/>
      <c r="C295" s="148"/>
      <c r="D295" s="112"/>
      <c r="E295" s="112"/>
      <c r="F295" s="112"/>
      <c r="G295" s="112"/>
      <c r="H295" s="112"/>
      <c r="I295" s="112"/>
    </row>
    <row r="296" spans="1:9" ht="12.75">
      <c r="A296" s="147"/>
      <c r="B296" s="154"/>
      <c r="C296" s="148"/>
      <c r="D296" s="112"/>
      <c r="E296" s="112"/>
      <c r="F296" s="112"/>
      <c r="G296" s="112"/>
      <c r="H296" s="112"/>
      <c r="I296" s="112"/>
    </row>
    <row r="297" spans="1:9" ht="12.75">
      <c r="A297" s="147"/>
      <c r="B297" s="154"/>
      <c r="C297" s="148"/>
      <c r="D297" s="112"/>
      <c r="E297" s="112"/>
      <c r="F297" s="112"/>
      <c r="G297" s="112"/>
      <c r="H297" s="112"/>
      <c r="I297" s="112"/>
    </row>
    <row r="298" spans="1:9" ht="12.75">
      <c r="A298" s="147"/>
      <c r="B298" s="154"/>
      <c r="C298" s="148"/>
      <c r="D298" s="112"/>
      <c r="E298" s="112"/>
      <c r="F298" s="112"/>
      <c r="G298" s="112"/>
      <c r="H298" s="112"/>
      <c r="I298" s="112"/>
    </row>
    <row r="299" spans="1:9" ht="12.75">
      <c r="A299" s="147"/>
      <c r="B299" s="154"/>
      <c r="C299" s="148"/>
      <c r="D299" s="112"/>
      <c r="E299" s="112"/>
      <c r="F299" s="112"/>
      <c r="G299" s="112"/>
      <c r="H299" s="112"/>
      <c r="I299" s="112"/>
    </row>
    <row r="300" spans="1:9" ht="12.75">
      <c r="A300" s="147"/>
      <c r="B300" s="154"/>
      <c r="C300" s="148"/>
      <c r="D300" s="112"/>
      <c r="E300" s="112"/>
      <c r="F300" s="112"/>
      <c r="G300" s="112"/>
      <c r="H300" s="112"/>
      <c r="I300" s="112"/>
    </row>
    <row r="301" spans="1:9" ht="12.75">
      <c r="A301" s="147"/>
      <c r="B301" s="154"/>
      <c r="C301" s="148"/>
      <c r="D301" s="112"/>
      <c r="E301" s="112"/>
      <c r="F301" s="112"/>
      <c r="G301" s="112"/>
      <c r="H301" s="112"/>
      <c r="I301" s="112"/>
    </row>
    <row r="302" spans="1:9" ht="12.75">
      <c r="A302" s="147"/>
      <c r="B302" s="154"/>
      <c r="C302" s="148"/>
      <c r="D302" s="112"/>
      <c r="E302" s="112"/>
      <c r="F302" s="112"/>
      <c r="G302" s="112"/>
      <c r="H302" s="112"/>
      <c r="I302" s="112"/>
    </row>
    <row r="303" spans="1:9" ht="12.75">
      <c r="A303" s="147"/>
      <c r="B303" s="154"/>
      <c r="C303" s="148"/>
      <c r="D303" s="112"/>
      <c r="E303" s="112"/>
      <c r="F303" s="112"/>
      <c r="G303" s="112"/>
      <c r="H303" s="112"/>
      <c r="I303" s="112"/>
    </row>
    <row r="304" spans="1:9" ht="12.75">
      <c r="A304" s="147"/>
      <c r="B304" s="154"/>
      <c r="C304" s="148"/>
      <c r="D304" s="112"/>
      <c r="E304" s="112"/>
      <c r="F304" s="112"/>
      <c r="G304" s="112"/>
      <c r="H304" s="112"/>
      <c r="I304" s="112"/>
    </row>
    <row r="305" spans="1:9" ht="12.75">
      <c r="A305" s="147"/>
      <c r="B305" s="154"/>
      <c r="C305" s="148"/>
      <c r="D305" s="112"/>
      <c r="E305" s="112"/>
      <c r="F305" s="112"/>
      <c r="G305" s="112"/>
      <c r="H305" s="112"/>
      <c r="I305" s="112"/>
    </row>
    <row r="306" spans="1:9" ht="12.75">
      <c r="A306" s="147"/>
      <c r="B306" s="154"/>
      <c r="C306" s="148"/>
      <c r="D306" s="112"/>
      <c r="E306" s="112"/>
      <c r="F306" s="112"/>
      <c r="G306" s="112"/>
      <c r="H306" s="112"/>
      <c r="I306" s="112"/>
    </row>
    <row r="307" spans="1:9" ht="12.75">
      <c r="A307" s="147"/>
      <c r="B307" s="154"/>
      <c r="C307" s="148"/>
      <c r="D307" s="112"/>
      <c r="E307" s="112"/>
      <c r="F307" s="112"/>
      <c r="G307" s="112"/>
      <c r="H307" s="112"/>
      <c r="I307" s="112"/>
    </row>
    <row r="308" spans="1:9" ht="12.75">
      <c r="A308" s="147"/>
      <c r="B308" s="154"/>
      <c r="C308" s="148"/>
      <c r="D308" s="112"/>
      <c r="E308" s="112"/>
      <c r="F308" s="112"/>
      <c r="G308" s="112"/>
      <c r="H308" s="112"/>
      <c r="I308" s="112"/>
    </row>
    <row r="309" spans="1:9" ht="12.75">
      <c r="A309" s="147"/>
      <c r="B309" s="154"/>
      <c r="C309" s="148"/>
      <c r="D309" s="112"/>
      <c r="E309" s="112"/>
      <c r="F309" s="112"/>
      <c r="G309" s="112"/>
      <c r="H309" s="112"/>
      <c r="I309" s="112"/>
    </row>
    <row r="310" spans="1:9" ht="12.75">
      <c r="A310" s="147"/>
      <c r="B310" s="154"/>
      <c r="C310" s="148"/>
      <c r="D310" s="112"/>
      <c r="E310" s="112"/>
      <c r="F310" s="112"/>
      <c r="G310" s="112"/>
      <c r="H310" s="112"/>
      <c r="I310" s="112"/>
    </row>
    <row r="311" spans="1:9" ht="12.75">
      <c r="A311" s="147"/>
      <c r="B311" s="154"/>
      <c r="C311" s="148"/>
      <c r="D311" s="112"/>
      <c r="E311" s="112"/>
      <c r="F311" s="112"/>
      <c r="G311" s="112"/>
      <c r="H311" s="112"/>
      <c r="I311" s="112"/>
    </row>
    <row r="312" spans="1:9" ht="12.75">
      <c r="A312" s="147"/>
      <c r="B312" s="154"/>
      <c r="C312" s="148"/>
      <c r="D312" s="112"/>
      <c r="E312" s="112"/>
      <c r="F312" s="112"/>
      <c r="G312" s="112"/>
      <c r="H312" s="112"/>
      <c r="I312" s="112"/>
    </row>
    <row r="313" spans="1:9" ht="12.75">
      <c r="A313" s="147"/>
      <c r="B313" s="154"/>
      <c r="C313" s="148"/>
      <c r="D313" s="112"/>
      <c r="E313" s="112"/>
      <c r="F313" s="112"/>
      <c r="G313" s="112"/>
      <c r="H313" s="112"/>
      <c r="I313" s="112"/>
    </row>
    <row r="314" spans="1:9" ht="12.75">
      <c r="A314" s="147"/>
      <c r="B314" s="154"/>
      <c r="C314" s="148"/>
      <c r="D314" s="112"/>
      <c r="E314" s="112"/>
      <c r="F314" s="112"/>
      <c r="G314" s="112"/>
      <c r="H314" s="112"/>
      <c r="I314" s="112"/>
    </row>
    <row r="315" spans="1:9" ht="12.75">
      <c r="A315" s="147"/>
      <c r="B315" s="154"/>
      <c r="C315" s="148"/>
      <c r="D315" s="112"/>
      <c r="E315" s="112"/>
      <c r="F315" s="112"/>
      <c r="G315" s="112"/>
      <c r="H315" s="112"/>
      <c r="I315" s="112"/>
    </row>
    <row r="316" spans="1:9" ht="12.75">
      <c r="A316" s="147"/>
      <c r="B316" s="154"/>
      <c r="C316" s="148"/>
      <c r="D316" s="112"/>
      <c r="E316" s="112"/>
      <c r="F316" s="112"/>
      <c r="G316" s="112"/>
      <c r="H316" s="112"/>
      <c r="I316" s="112"/>
    </row>
    <row r="317" spans="1:9" ht="12.75">
      <c r="A317" s="147"/>
      <c r="B317" s="154"/>
      <c r="C317" s="148"/>
      <c r="D317" s="112"/>
      <c r="E317" s="112"/>
      <c r="F317" s="112"/>
      <c r="G317" s="112"/>
      <c r="H317" s="112"/>
      <c r="I317" s="112"/>
    </row>
    <row r="318" spans="1:9" ht="12.75">
      <c r="A318" s="147"/>
      <c r="B318" s="154"/>
      <c r="C318" s="148"/>
      <c r="D318" s="112"/>
      <c r="E318" s="112"/>
      <c r="F318" s="112"/>
      <c r="G318" s="112"/>
      <c r="H318" s="112"/>
      <c r="I318" s="112"/>
    </row>
    <row r="319" spans="1:9" ht="12.75">
      <c r="A319" s="147"/>
      <c r="B319" s="154"/>
      <c r="C319" s="148"/>
      <c r="D319" s="112"/>
      <c r="E319" s="112"/>
      <c r="F319" s="112"/>
      <c r="G319" s="112"/>
      <c r="H319" s="112"/>
      <c r="I319" s="112"/>
    </row>
    <row r="320" spans="1:9" ht="12.75">
      <c r="A320" s="147"/>
      <c r="B320" s="154"/>
      <c r="C320" s="148"/>
      <c r="D320" s="112"/>
      <c r="E320" s="112"/>
      <c r="F320" s="112"/>
      <c r="G320" s="112"/>
      <c r="H320" s="112"/>
      <c r="I320" s="112"/>
    </row>
    <row r="321" spans="1:9" ht="12.75">
      <c r="A321" s="147"/>
      <c r="B321" s="154"/>
      <c r="C321" s="148"/>
      <c r="D321" s="112"/>
      <c r="E321" s="112"/>
      <c r="F321" s="112"/>
      <c r="G321" s="112"/>
      <c r="H321" s="112"/>
      <c r="I321" s="112"/>
    </row>
    <row r="322" spans="1:9" ht="12.75">
      <c r="A322" s="147"/>
      <c r="B322" s="154"/>
      <c r="C322" s="148"/>
      <c r="D322" s="112"/>
      <c r="E322" s="112"/>
      <c r="F322" s="112"/>
      <c r="G322" s="112"/>
      <c r="H322" s="112"/>
      <c r="I322" s="112"/>
    </row>
    <row r="323" spans="1:9" ht="12.75">
      <c r="A323" s="147"/>
      <c r="B323" s="154"/>
      <c r="C323" s="148"/>
      <c r="D323" s="112"/>
      <c r="E323" s="112"/>
      <c r="F323" s="112"/>
      <c r="G323" s="112"/>
      <c r="H323" s="112"/>
      <c r="I323" s="112"/>
    </row>
    <row r="324" spans="1:9" ht="12.75">
      <c r="A324" s="147"/>
      <c r="B324" s="154"/>
      <c r="C324" s="148"/>
      <c r="D324" s="112"/>
      <c r="E324" s="112"/>
      <c r="F324" s="112"/>
      <c r="G324" s="112"/>
      <c r="H324" s="112"/>
      <c r="I324" s="112"/>
    </row>
    <row r="325" spans="1:9" ht="12.75">
      <c r="A325" s="147"/>
      <c r="B325" s="154"/>
      <c r="C325" s="148"/>
      <c r="D325" s="112"/>
      <c r="E325" s="112"/>
      <c r="F325" s="112"/>
      <c r="G325" s="112"/>
      <c r="H325" s="112"/>
      <c r="I325" s="112"/>
    </row>
    <row r="326" spans="1:9" ht="12.75">
      <c r="A326" s="147"/>
      <c r="B326" s="154"/>
      <c r="C326" s="148"/>
      <c r="D326" s="112"/>
      <c r="E326" s="112"/>
      <c r="F326" s="112"/>
      <c r="G326" s="112"/>
      <c r="H326" s="112"/>
      <c r="I326" s="112"/>
    </row>
    <row r="327" spans="1:9" ht="12.75">
      <c r="A327" s="147"/>
      <c r="B327" s="154"/>
      <c r="C327" s="148"/>
      <c r="D327" s="112"/>
      <c r="E327" s="112"/>
      <c r="F327" s="112"/>
      <c r="G327" s="112"/>
      <c r="H327" s="112"/>
      <c r="I327" s="112"/>
    </row>
    <row r="328" spans="1:9" ht="12.75">
      <c r="A328" s="147"/>
      <c r="B328" s="154"/>
      <c r="C328" s="148"/>
      <c r="D328" s="112"/>
      <c r="E328" s="112"/>
      <c r="F328" s="112"/>
      <c r="G328" s="112"/>
      <c r="H328" s="112"/>
      <c r="I328" s="112"/>
    </row>
    <row r="329" spans="1:9" ht="12.75">
      <c r="A329" s="147"/>
      <c r="B329" s="154"/>
      <c r="C329" s="148"/>
      <c r="D329" s="112"/>
      <c r="E329" s="112"/>
      <c r="F329" s="112"/>
      <c r="G329" s="112"/>
      <c r="H329" s="112"/>
      <c r="I329" s="112"/>
    </row>
    <row r="330" spans="1:9" ht="12.75">
      <c r="A330" s="147"/>
      <c r="B330" s="154"/>
      <c r="C330" s="148"/>
      <c r="D330" s="112"/>
      <c r="E330" s="112"/>
      <c r="F330" s="112"/>
      <c r="G330" s="112"/>
      <c r="H330" s="112"/>
      <c r="I330" s="112"/>
    </row>
    <row r="331" spans="1:9" ht="12.75">
      <c r="A331" s="147"/>
      <c r="B331" s="154"/>
      <c r="C331" s="148"/>
      <c r="D331" s="112"/>
      <c r="E331" s="112"/>
      <c r="F331" s="112"/>
      <c r="G331" s="112"/>
      <c r="H331" s="112"/>
      <c r="I331" s="112"/>
    </row>
    <row r="332" spans="1:9" ht="12.75">
      <c r="A332" s="147"/>
      <c r="B332" s="154"/>
      <c r="C332" s="148"/>
      <c r="D332" s="112"/>
      <c r="E332" s="112"/>
      <c r="F332" s="112"/>
      <c r="G332" s="112"/>
      <c r="H332" s="112"/>
      <c r="I332" s="112"/>
    </row>
    <row r="333" spans="1:9" ht="12.75">
      <c r="A333" s="147"/>
      <c r="B333" s="154"/>
      <c r="C333" s="148"/>
      <c r="D333" s="112"/>
      <c r="E333" s="112"/>
      <c r="F333" s="112"/>
      <c r="G333" s="112"/>
      <c r="H333" s="112"/>
      <c r="I333" s="112"/>
    </row>
    <row r="334" spans="1:9" ht="12.75">
      <c r="A334" s="147"/>
      <c r="B334" s="154"/>
      <c r="C334" s="148"/>
      <c r="D334" s="112"/>
      <c r="E334" s="112"/>
      <c r="F334" s="112"/>
      <c r="G334" s="112"/>
      <c r="H334" s="112"/>
      <c r="I334" s="112"/>
    </row>
    <row r="335" spans="1:9" ht="12.75">
      <c r="A335" s="147"/>
      <c r="B335" s="154"/>
      <c r="C335" s="148"/>
      <c r="D335" s="112"/>
      <c r="E335" s="112"/>
      <c r="F335" s="112"/>
      <c r="G335" s="112"/>
      <c r="H335" s="112"/>
      <c r="I335" s="112"/>
    </row>
    <row r="336" spans="1:9" ht="12.75">
      <c r="A336" s="147"/>
      <c r="B336" s="154"/>
      <c r="C336" s="148"/>
      <c r="D336" s="112"/>
      <c r="E336" s="112"/>
      <c r="F336" s="112"/>
      <c r="G336" s="112"/>
      <c r="H336" s="112"/>
      <c r="I336" s="112"/>
    </row>
    <row r="337" spans="1:9" ht="12.75">
      <c r="A337" s="147"/>
      <c r="B337" s="154"/>
      <c r="C337" s="148"/>
      <c r="D337" s="112"/>
      <c r="E337" s="112"/>
      <c r="F337" s="112"/>
      <c r="G337" s="112"/>
      <c r="H337" s="112"/>
      <c r="I337" s="112"/>
    </row>
    <row r="338" spans="1:9" ht="12.75">
      <c r="A338" s="147"/>
      <c r="B338" s="154"/>
      <c r="C338" s="148"/>
      <c r="D338" s="112"/>
      <c r="E338" s="112"/>
      <c r="F338" s="112"/>
      <c r="G338" s="112"/>
      <c r="H338" s="112"/>
      <c r="I338" s="112"/>
    </row>
    <row r="339" spans="1:9" ht="12.75">
      <c r="A339" s="147"/>
      <c r="B339" s="154"/>
      <c r="C339" s="148"/>
      <c r="D339" s="112"/>
      <c r="E339" s="112"/>
      <c r="F339" s="112"/>
      <c r="G339" s="112"/>
      <c r="H339" s="112"/>
      <c r="I339" s="112"/>
    </row>
    <row r="340" spans="1:9" ht="12.75">
      <c r="A340" s="147"/>
      <c r="B340" s="154"/>
      <c r="C340" s="148"/>
      <c r="D340" s="112"/>
      <c r="E340" s="112"/>
      <c r="F340" s="112"/>
      <c r="G340" s="112"/>
      <c r="H340" s="112"/>
      <c r="I340" s="112"/>
    </row>
    <row r="341" spans="1:9" ht="12.75">
      <c r="A341" s="147"/>
      <c r="B341" s="154"/>
      <c r="C341" s="148"/>
      <c r="D341" s="112"/>
      <c r="E341" s="112"/>
      <c r="F341" s="112"/>
      <c r="G341" s="112"/>
      <c r="H341" s="112"/>
      <c r="I341" s="112"/>
    </row>
    <row r="342" spans="1:9" ht="12.75">
      <c r="A342" s="147"/>
      <c r="B342" s="154"/>
      <c r="C342" s="148"/>
      <c r="D342" s="112"/>
      <c r="E342" s="112"/>
      <c r="F342" s="112"/>
      <c r="G342" s="112"/>
      <c r="H342" s="112"/>
      <c r="I342" s="112"/>
    </row>
    <row r="343" spans="1:9" ht="12.75">
      <c r="A343" s="147"/>
      <c r="B343" s="154"/>
      <c r="C343" s="148"/>
      <c r="D343" s="112"/>
      <c r="E343" s="112"/>
      <c r="F343" s="112"/>
      <c r="G343" s="112"/>
      <c r="H343" s="112"/>
      <c r="I343" s="112"/>
    </row>
    <row r="344" spans="1:9" ht="12.75">
      <c r="A344" s="147"/>
      <c r="B344" s="154"/>
      <c r="C344" s="148"/>
      <c r="D344" s="112"/>
      <c r="E344" s="112"/>
      <c r="F344" s="112"/>
      <c r="G344" s="112"/>
      <c r="H344" s="112"/>
      <c r="I344" s="112"/>
    </row>
    <row r="345" spans="1:9" ht="12.75">
      <c r="A345" s="147"/>
      <c r="B345" s="154"/>
      <c r="C345" s="148"/>
      <c r="D345" s="112"/>
      <c r="E345" s="112"/>
      <c r="F345" s="112"/>
      <c r="G345" s="112"/>
      <c r="H345" s="112"/>
      <c r="I345" s="112"/>
    </row>
    <row r="346" spans="1:9" ht="12.75">
      <c r="A346" s="147"/>
      <c r="B346" s="154"/>
      <c r="C346" s="148"/>
      <c r="D346" s="112"/>
      <c r="E346" s="112"/>
      <c r="F346" s="112"/>
      <c r="G346" s="112"/>
      <c r="H346" s="112"/>
      <c r="I346" s="112"/>
    </row>
    <row r="347" spans="1:9" ht="12.75">
      <c r="A347" s="147"/>
      <c r="B347" s="154"/>
      <c r="C347" s="148"/>
      <c r="D347" s="112"/>
      <c r="E347" s="112"/>
      <c r="F347" s="112"/>
      <c r="G347" s="112"/>
      <c r="H347" s="112"/>
      <c r="I347" s="112"/>
    </row>
    <row r="348" spans="1:9" ht="12.75">
      <c r="A348" s="147"/>
      <c r="B348" s="154"/>
      <c r="C348" s="148"/>
      <c r="D348" s="112"/>
      <c r="E348" s="112"/>
      <c r="F348" s="112"/>
      <c r="G348" s="112"/>
      <c r="H348" s="112"/>
      <c r="I348" s="112"/>
    </row>
    <row r="349" spans="1:9" ht="12.75">
      <c r="A349" s="147"/>
      <c r="B349" s="154"/>
      <c r="C349" s="148"/>
      <c r="D349" s="112"/>
      <c r="E349" s="112"/>
      <c r="F349" s="112"/>
      <c r="G349" s="112"/>
      <c r="H349" s="112"/>
      <c r="I349" s="112"/>
    </row>
    <row r="350" spans="1:9" ht="12.75">
      <c r="A350" s="147"/>
      <c r="B350" s="154"/>
      <c r="C350" s="148"/>
      <c r="D350" s="112"/>
      <c r="E350" s="112"/>
      <c r="F350" s="112"/>
      <c r="G350" s="112"/>
      <c r="H350" s="112"/>
      <c r="I350" s="112"/>
    </row>
    <row r="351" spans="1:9" ht="12.75">
      <c r="A351" s="147"/>
      <c r="B351" s="154"/>
      <c r="C351" s="148"/>
      <c r="D351" s="112"/>
      <c r="E351" s="112"/>
      <c r="F351" s="112"/>
      <c r="G351" s="112"/>
      <c r="H351" s="112"/>
      <c r="I351" s="112"/>
    </row>
    <row r="352" spans="1:9" ht="12.75">
      <c r="A352" s="147"/>
      <c r="B352" s="154"/>
      <c r="C352" s="148"/>
      <c r="D352" s="112"/>
      <c r="E352" s="112"/>
      <c r="F352" s="112"/>
      <c r="G352" s="112"/>
      <c r="H352" s="112"/>
      <c r="I352" s="112"/>
    </row>
    <row r="353" spans="1:9" ht="12.75">
      <c r="A353" s="147"/>
      <c r="B353" s="154"/>
      <c r="C353" s="148"/>
      <c r="D353" s="112"/>
      <c r="E353" s="112"/>
      <c r="F353" s="112"/>
      <c r="G353" s="112"/>
      <c r="H353" s="112"/>
      <c r="I353" s="112"/>
    </row>
    <row r="354" spans="1:9" ht="12.75">
      <c r="A354" s="147"/>
      <c r="B354" s="154"/>
      <c r="C354" s="148"/>
      <c r="D354" s="112"/>
      <c r="E354" s="112"/>
      <c r="F354" s="112"/>
      <c r="G354" s="112"/>
      <c r="H354" s="112"/>
      <c r="I354" s="112"/>
    </row>
    <row r="355" spans="1:9" ht="12.75">
      <c r="A355" s="147"/>
      <c r="B355" s="154"/>
      <c r="C355" s="148"/>
      <c r="D355" s="112"/>
      <c r="E355" s="112"/>
      <c r="F355" s="112"/>
      <c r="G355" s="112"/>
      <c r="H355" s="112"/>
      <c r="I355" s="112"/>
    </row>
    <row r="356" spans="1:9" ht="12.75">
      <c r="A356" s="147"/>
      <c r="B356" s="154"/>
      <c r="C356" s="148"/>
      <c r="D356" s="112"/>
      <c r="E356" s="112"/>
      <c r="F356" s="112"/>
      <c r="G356" s="112"/>
      <c r="H356" s="112"/>
      <c r="I356" s="112"/>
    </row>
    <row r="357" spans="1:9" ht="12.75">
      <c r="A357" s="147"/>
      <c r="B357" s="154"/>
      <c r="C357" s="148"/>
      <c r="D357" s="112"/>
      <c r="E357" s="112"/>
      <c r="F357" s="112"/>
      <c r="G357" s="112"/>
      <c r="H357" s="112"/>
      <c r="I357" s="112"/>
    </row>
    <row r="358" spans="1:9" ht="12.75">
      <c r="A358" s="147"/>
      <c r="B358" s="154"/>
      <c r="C358" s="148"/>
      <c r="D358" s="112"/>
      <c r="E358" s="112"/>
      <c r="F358" s="112"/>
      <c r="G358" s="112"/>
      <c r="H358" s="112"/>
      <c r="I358" s="112"/>
    </row>
    <row r="359" spans="1:9" ht="12.75">
      <c r="A359" s="147"/>
      <c r="B359" s="154"/>
      <c r="C359" s="148"/>
      <c r="D359" s="112"/>
      <c r="E359" s="112"/>
      <c r="F359" s="112"/>
      <c r="G359" s="112"/>
      <c r="H359" s="112"/>
      <c r="I359" s="112"/>
    </row>
    <row r="360" spans="1:9" ht="12.75">
      <c r="A360" s="147"/>
      <c r="B360" s="154"/>
      <c r="C360" s="148"/>
      <c r="D360" s="112"/>
      <c r="E360" s="112"/>
      <c r="F360" s="112"/>
      <c r="G360" s="112"/>
      <c r="H360" s="112"/>
      <c r="I360" s="112"/>
    </row>
    <row r="361" spans="1:9" ht="12.75">
      <c r="A361" s="147"/>
      <c r="B361" s="154"/>
      <c r="C361" s="148"/>
      <c r="D361" s="112"/>
      <c r="E361" s="112"/>
      <c r="F361" s="112"/>
      <c r="G361" s="112"/>
      <c r="H361" s="112"/>
      <c r="I361" s="112"/>
    </row>
    <row r="362" spans="1:9" ht="12.75">
      <c r="A362" s="147"/>
      <c r="B362" s="154"/>
      <c r="C362" s="148"/>
      <c r="D362" s="112"/>
      <c r="E362" s="112"/>
      <c r="F362" s="112"/>
      <c r="G362" s="112"/>
      <c r="H362" s="112"/>
      <c r="I362" s="112"/>
    </row>
    <row r="363" spans="1:9" ht="12.75">
      <c r="A363" s="147"/>
      <c r="B363" s="154"/>
      <c r="C363" s="148"/>
      <c r="D363" s="112"/>
      <c r="E363" s="112"/>
      <c r="F363" s="112"/>
      <c r="G363" s="112"/>
      <c r="H363" s="112"/>
      <c r="I363" s="112"/>
    </row>
  </sheetData>
  <sheetProtection/>
  <autoFilter ref="A7:I155"/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C1:G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65" t="str">
        <f>Startlist!$F1</f>
        <v> </v>
      </c>
    </row>
    <row r="2" spans="3:5" ht="12.75" customHeight="1">
      <c r="C2" s="280" t="str">
        <f>Startlist!$F2</f>
        <v>Silveston Saaremaa Rally 2013</v>
      </c>
      <c r="D2" s="280"/>
      <c r="E2" s="280"/>
    </row>
    <row r="3" spans="3:5" ht="15" customHeight="1">
      <c r="C3" s="279" t="str">
        <f>Startlist!$F3</f>
        <v>October 11.-12. 2013</v>
      </c>
      <c r="D3" s="279"/>
      <c r="E3" s="279"/>
    </row>
    <row r="4" spans="3:5" ht="15" customHeight="1">
      <c r="C4" s="279" t="str">
        <f>Startlist!$F4</f>
        <v>Saaremaa</v>
      </c>
      <c r="D4" s="279"/>
      <c r="E4" s="279"/>
    </row>
    <row r="6" spans="6:7" ht="12.75">
      <c r="F6" s="149"/>
      <c r="G6" s="149"/>
    </row>
    <row r="7" spans="3:7" ht="12.75">
      <c r="C7" s="281" t="s">
        <v>1828</v>
      </c>
      <c r="D7" s="282"/>
      <c r="E7" s="69" t="s">
        <v>1838</v>
      </c>
      <c r="F7" s="149"/>
      <c r="G7" s="149"/>
    </row>
    <row r="8" spans="3:7" ht="18.75" customHeight="1">
      <c r="C8" s="138" t="s">
        <v>1844</v>
      </c>
      <c r="D8" s="66"/>
      <c r="E8" s="240">
        <v>6</v>
      </c>
      <c r="F8" s="149"/>
      <c r="G8" s="162"/>
    </row>
    <row r="9" spans="3:7" ht="18.75" customHeight="1">
      <c r="C9" s="138" t="s">
        <v>1843</v>
      </c>
      <c r="D9" s="66"/>
      <c r="E9" s="240">
        <v>17</v>
      </c>
      <c r="F9" s="142"/>
      <c r="G9" s="163"/>
    </row>
    <row r="10" spans="3:7" ht="18.75" customHeight="1">
      <c r="C10" s="138" t="s">
        <v>1701</v>
      </c>
      <c r="D10" s="66"/>
      <c r="E10" s="240">
        <v>11</v>
      </c>
      <c r="F10" s="142"/>
      <c r="G10" s="163"/>
    </row>
    <row r="11" spans="3:7" ht="18.75" customHeight="1">
      <c r="C11" s="138" t="s">
        <v>1846</v>
      </c>
      <c r="D11" s="66"/>
      <c r="E11" s="240">
        <v>17</v>
      </c>
      <c r="F11" s="99"/>
      <c r="G11" s="99"/>
    </row>
    <row r="12" spans="3:6" ht="18.75" customHeight="1">
      <c r="C12" s="138" t="s">
        <v>1845</v>
      </c>
      <c r="D12" s="66"/>
      <c r="E12" s="240">
        <v>7</v>
      </c>
      <c r="F12" s="165"/>
    </row>
    <row r="13" spans="3:6" ht="18.75" customHeight="1">
      <c r="C13" s="138" t="s">
        <v>1829</v>
      </c>
      <c r="D13" s="164"/>
      <c r="E13" s="240">
        <v>8</v>
      </c>
      <c r="F13" s="165"/>
    </row>
    <row r="14" spans="3:6" ht="18.75" customHeight="1">
      <c r="C14" s="138" t="s">
        <v>1854</v>
      </c>
      <c r="D14" s="66"/>
      <c r="E14" s="240">
        <v>10</v>
      </c>
      <c r="F14" s="165"/>
    </row>
    <row r="15" spans="3:7" ht="18.75" customHeight="1">
      <c r="C15" s="138" t="s">
        <v>1847</v>
      </c>
      <c r="D15" s="66"/>
      <c r="E15" s="240">
        <v>19</v>
      </c>
      <c r="F15" s="99"/>
      <c r="G15" s="99"/>
    </row>
    <row r="16" spans="3:7" ht="18.75" customHeight="1">
      <c r="C16" s="138" t="s">
        <v>1831</v>
      </c>
      <c r="D16" s="66"/>
      <c r="E16" s="240">
        <v>26</v>
      </c>
      <c r="F16" s="142"/>
      <c r="G16" s="141"/>
    </row>
    <row r="17" spans="3:7" ht="18.75" customHeight="1">
      <c r="C17" s="138" t="s">
        <v>1830</v>
      </c>
      <c r="D17" s="66"/>
      <c r="E17" s="240">
        <v>16</v>
      </c>
      <c r="F17" s="142"/>
      <c r="G17" s="141"/>
    </row>
    <row r="18" spans="3:6" ht="18.75" customHeight="1">
      <c r="C18" s="138" t="s">
        <v>1792</v>
      </c>
      <c r="D18" s="66"/>
      <c r="E18" s="240">
        <v>11</v>
      </c>
      <c r="F18" s="165"/>
    </row>
    <row r="19" spans="3:6" ht="19.5" customHeight="1">
      <c r="C19" s="67" t="s">
        <v>1832</v>
      </c>
      <c r="D19" s="66"/>
      <c r="E19" s="68">
        <f>SUM(E8:E18)</f>
        <v>148</v>
      </c>
      <c r="F19" s="165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9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8" ht="15.75">
      <c r="E1" s="1" t="str">
        <f>Startlist!$F1</f>
        <v> </v>
      </c>
      <c r="H1" s="187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221" t="s">
        <v>1787</v>
      </c>
      <c r="C6" s="3"/>
      <c r="H6" s="151"/>
    </row>
    <row r="7" spans="2:8" ht="12.75">
      <c r="B7" s="219" t="s">
        <v>1809</v>
      </c>
      <c r="C7" s="212" t="s">
        <v>1785</v>
      </c>
      <c r="D7" s="213" t="s">
        <v>1786</v>
      </c>
      <c r="E7" s="212"/>
      <c r="F7" s="214" t="s">
        <v>1806</v>
      </c>
      <c r="G7" s="215" t="s">
        <v>1805</v>
      </c>
      <c r="H7" s="220" t="s">
        <v>1798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VLOOKUP(B8,Results!B:P,13,FALSE)</f>
        <v> 4.22,0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VLOOKUP(B9,Results!B:P,13,FALSE)</f>
        <v> 4.28,8</v>
      </c>
    </row>
    <row r="10" spans="1:8" ht="15" customHeight="1">
      <c r="A10" s="216">
        <f aca="true" t="shared" si="0" ref="A10:A73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VLOOKUP(B10,Results!B:P,13,FALSE)</f>
        <v> 4.29,1</v>
      </c>
    </row>
    <row r="11" spans="1:8" ht="15" customHeight="1">
      <c r="A11" s="216">
        <f t="shared" si="0"/>
        <v>4</v>
      </c>
      <c r="B11" s="176">
        <v>10</v>
      </c>
      <c r="C11" s="209" t="str">
        <f>VLOOKUP(B11,Startlist!B:F,2,FALSE)</f>
        <v>N4</v>
      </c>
      <c r="D11" s="210" t="str">
        <f>CONCATENATE(VLOOKUP(B11,Startlist!B:H,3,FALSE)," / ",VLOOKUP(B11,Startlist!B:H,4,FALSE))</f>
        <v>Kaspar Koitla / Andres Ots</v>
      </c>
      <c r="E11" s="211" t="str">
        <f>VLOOKUP(B11,Startlist!B:F,5,FALSE)</f>
        <v>EST</v>
      </c>
      <c r="F11" s="210" t="str">
        <f>VLOOKUP(B11,Startlist!B:H,7,FALSE)</f>
        <v>Mitsubishi Lancer Evo 9</v>
      </c>
      <c r="G11" s="210" t="str">
        <f>VLOOKUP(B11,Startlist!B:H,6,FALSE)</f>
        <v>ASRT</v>
      </c>
      <c r="H11" s="218" t="str">
        <f>VLOOKUP(B11,Results!B:P,13,FALSE)</f>
        <v> 4.30,8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VLOOKUP(B12,Results!B:P,13,FALSE)</f>
        <v> 4.31,8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VLOOKUP(B13,Results!B:P,13,FALSE)</f>
        <v> 4.32,4</v>
      </c>
    </row>
    <row r="14" spans="1:8" ht="15" customHeight="1">
      <c r="A14" s="216">
        <f t="shared" si="0"/>
        <v>7</v>
      </c>
      <c r="B14" s="176">
        <v>6</v>
      </c>
      <c r="C14" s="209" t="str">
        <f>VLOOKUP(B14,Startlist!B:F,2,FALSE)</f>
        <v>N4</v>
      </c>
      <c r="D14" s="210" t="str">
        <f>CONCATENATE(VLOOKUP(B14,Startlist!B:H,3,FALSE)," / ",VLOOKUP(B14,Startlist!B:H,4,FALSE))</f>
        <v>Egon Kaur / Erik Lepikson</v>
      </c>
      <c r="E14" s="211" t="str">
        <f>VLOOKUP(B14,Startlist!B:F,5,FALSE)</f>
        <v>EST</v>
      </c>
      <c r="F14" s="210" t="str">
        <f>VLOOKUP(B14,Startlist!B:H,7,FALSE)</f>
        <v>Mitsubishi Lancer Evo 10</v>
      </c>
      <c r="G14" s="210" t="str">
        <f>VLOOKUP(B14,Startlist!B:H,6,FALSE)</f>
        <v>Carglass Motorsport</v>
      </c>
      <c r="H14" s="218" t="str">
        <f>VLOOKUP(B14,Results!B:P,13,FALSE)</f>
        <v> 4.33,7</v>
      </c>
    </row>
    <row r="15" spans="1:8" ht="15" customHeight="1">
      <c r="A15" s="216">
        <f t="shared" si="0"/>
        <v>8</v>
      </c>
      <c r="B15" s="176">
        <v>8</v>
      </c>
      <c r="C15" s="209" t="str">
        <f>VLOOKUP(B15,Startlist!B:F,2,FALSE)</f>
        <v>N4</v>
      </c>
      <c r="D15" s="210" t="str">
        <f>CONCATENATE(VLOOKUP(B15,Startlist!B:H,3,FALSE)," / ",VLOOKUP(B15,Startlist!B:H,4,FALSE))</f>
        <v>Rainer Aus / Simo Koskinen</v>
      </c>
      <c r="E15" s="211" t="str">
        <f>VLOOKUP(B15,Startlist!B:F,5,FALSE)</f>
        <v>EST</v>
      </c>
      <c r="F15" s="210" t="str">
        <f>VLOOKUP(B15,Startlist!B:H,7,FALSE)</f>
        <v>Mitsubishi Lancer Evo 9</v>
      </c>
      <c r="G15" s="210" t="str">
        <f>VLOOKUP(B15,Startlist!B:H,6,FALSE)</f>
        <v>Carglass Motorsport</v>
      </c>
      <c r="H15" s="218" t="str">
        <f>VLOOKUP(B15,Results!B:P,13,FALSE)</f>
        <v> 4.33,7</v>
      </c>
    </row>
    <row r="16" spans="1:8" ht="15" customHeight="1">
      <c r="A16" s="216">
        <f t="shared" si="0"/>
        <v>9</v>
      </c>
      <c r="B16" s="176">
        <v>14</v>
      </c>
      <c r="C16" s="209" t="str">
        <f>VLOOKUP(B16,Startlist!B:F,2,FALSE)</f>
        <v>N4</v>
      </c>
      <c r="D16" s="210" t="str">
        <f>CONCATENATE(VLOOKUP(B16,Startlist!B:H,3,FALSE)," / ",VLOOKUP(B16,Startlist!B:H,4,FALSE))</f>
        <v>Markus Abram / Rein Jōessar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Merkomar Motorsport</v>
      </c>
      <c r="H16" s="218" t="str">
        <f>VLOOKUP(B16,Results!B:P,13,FALSE)</f>
        <v> 4.34,8</v>
      </c>
    </row>
    <row r="17" spans="1:8" ht="15" customHeight="1">
      <c r="A17" s="216">
        <f t="shared" si="0"/>
        <v>10</v>
      </c>
      <c r="B17" s="176">
        <v>20</v>
      </c>
      <c r="C17" s="209" t="str">
        <f>VLOOKUP(B17,Startlist!B:F,2,FALSE)</f>
        <v>E12</v>
      </c>
      <c r="D17" s="210" t="str">
        <f>CONCATENATE(VLOOKUP(B17,Startlist!B:H,3,FALSE)," / ",VLOOKUP(B17,Startlist!B:H,4,FALSE))</f>
        <v>Giedrius Notkus / Dainius Alekna</v>
      </c>
      <c r="E17" s="211" t="str">
        <f>VLOOKUP(B17,Startlist!B:F,5,FALSE)</f>
        <v>LIT</v>
      </c>
      <c r="F17" s="210" t="str">
        <f>VLOOKUP(B17,Startlist!B:H,7,FALSE)</f>
        <v>Mitsubishi Lancer Evo 9</v>
      </c>
      <c r="G17" s="210" t="str">
        <f>VLOOKUP(B17,Startlist!B:H,6,FALSE)</f>
        <v>ASK Autorikona</v>
      </c>
      <c r="H17" s="218" t="str">
        <f>VLOOKUP(B17,Results!B:P,13,FALSE)</f>
        <v> 4.35,8</v>
      </c>
    </row>
    <row r="18" spans="1:8" ht="15" customHeight="1">
      <c r="A18" s="216">
        <f t="shared" si="0"/>
        <v>11</v>
      </c>
      <c r="B18" s="176">
        <v>3</v>
      </c>
      <c r="C18" s="209" t="str">
        <f>VLOOKUP(B18,Startlist!B:F,2,FALSE)</f>
        <v>R4</v>
      </c>
      <c r="D18" s="210" t="str">
        <f>CONCATENATE(VLOOKUP(B18,Startlist!B:H,3,FALSE)," / ",VLOOKUP(B18,Startlist!B:H,4,FALSE))</f>
        <v>Martin Kangur / Kristo Kraag</v>
      </c>
      <c r="E18" s="211" t="str">
        <f>VLOOKUP(B18,Startlist!B:F,5,FALSE)</f>
        <v>EST</v>
      </c>
      <c r="F18" s="210" t="str">
        <f>VLOOKUP(B18,Startlist!B:H,7,FALSE)</f>
        <v>Ford Fiesta R5</v>
      </c>
      <c r="G18" s="210" t="str">
        <f>VLOOKUP(B18,Startlist!B:H,6,FALSE)</f>
        <v>MM-Motorsport</v>
      </c>
      <c r="H18" s="218" t="str">
        <f>VLOOKUP(B18,Results!B:P,13,FALSE)</f>
        <v> 4.36,9</v>
      </c>
    </row>
    <row r="19" spans="1:8" ht="15" customHeight="1">
      <c r="A19" s="216">
        <f t="shared" si="0"/>
        <v>12</v>
      </c>
      <c r="B19" s="176">
        <v>9</v>
      </c>
      <c r="C19" s="209" t="str">
        <f>VLOOKUP(B19,Startlist!B:F,2,FALSE)</f>
        <v>N4</v>
      </c>
      <c r="D19" s="210" t="str">
        <f>CONCATENATE(VLOOKUP(B19,Startlist!B:H,3,FALSE)," / ",VLOOKUP(B19,Startlist!B:H,4,FALSE))</f>
        <v>Raul Jeets / Andrus Toom</v>
      </c>
      <c r="E19" s="211" t="str">
        <f>VLOOKUP(B19,Startlist!B:F,5,FALSE)</f>
        <v>EST</v>
      </c>
      <c r="F19" s="210" t="str">
        <f>VLOOKUP(B19,Startlist!B:H,7,FALSE)</f>
        <v>Mitsubishi Lancer Evo 10</v>
      </c>
      <c r="G19" s="210" t="str">
        <f>VLOOKUP(B19,Startlist!B:H,6,FALSE)</f>
        <v>OT Racing</v>
      </c>
      <c r="H19" s="218" t="str">
        <f>VLOOKUP(B19,Results!B:P,13,FALSE)</f>
        <v> 4.39,1</v>
      </c>
    </row>
    <row r="20" spans="1:8" ht="15" customHeight="1">
      <c r="A20" s="216">
        <f t="shared" si="0"/>
        <v>13</v>
      </c>
      <c r="B20" s="176">
        <v>21</v>
      </c>
      <c r="C20" s="209" t="str">
        <f>VLOOKUP(B20,Startlist!B:F,2,FALSE)</f>
        <v>R4</v>
      </c>
      <c r="D20" s="210" t="str">
        <f>CONCATENATE(VLOOKUP(B20,Startlist!B:H,3,FALSE)," / ",VLOOKUP(B20,Startlist!B:H,4,FALSE))</f>
        <v>Yurii Kochmar / Sergii Koval</v>
      </c>
      <c r="E20" s="211" t="str">
        <f>VLOOKUP(B20,Startlist!B:F,5,FALSE)</f>
        <v>UKR</v>
      </c>
      <c r="F20" s="210" t="str">
        <f>VLOOKUP(B20,Startlist!B:H,7,FALSE)</f>
        <v>Mitsubishi Lancer Evo 10</v>
      </c>
      <c r="G20" s="210" t="str">
        <f>VLOOKUP(B20,Startlist!B:H,6,FALSE)</f>
        <v>Odessa Rally Team</v>
      </c>
      <c r="H20" s="218" t="str">
        <f>VLOOKUP(B20,Results!B:P,13,FALSE)</f>
        <v> 4.40,3</v>
      </c>
    </row>
    <row r="21" spans="1:8" ht="15" customHeight="1">
      <c r="A21" s="216">
        <f t="shared" si="0"/>
        <v>14</v>
      </c>
      <c r="B21" s="176">
        <v>24</v>
      </c>
      <c r="C21" s="209" t="str">
        <f>VLOOKUP(B21,Startlist!B:F,2,FALSE)</f>
        <v>R4</v>
      </c>
      <c r="D21" s="210" t="str">
        <f>CONCATENATE(VLOOKUP(B21,Startlist!B:H,3,FALSE)," / ",VLOOKUP(B21,Startlist!B:H,4,FALSE))</f>
        <v>Tomi Tukiainen / Mikko Pohjanharju</v>
      </c>
      <c r="E21" s="211" t="str">
        <f>VLOOKUP(B21,Startlist!B:F,5,FALSE)</f>
        <v>FIN</v>
      </c>
      <c r="F21" s="210" t="str">
        <f>VLOOKUP(B21,Startlist!B:H,7,FALSE)</f>
        <v>Ford Fiesta S2000</v>
      </c>
      <c r="G21" s="210" t="str">
        <f>VLOOKUP(B21,Startlist!B:H,6,FALSE)</f>
        <v>Futursoft Racing Team</v>
      </c>
      <c r="H21" s="218" t="str">
        <f>VLOOKUP(B21,Results!B:P,13,FALSE)</f>
        <v> 4.40,3</v>
      </c>
    </row>
    <row r="22" spans="1:8" ht="15" customHeight="1">
      <c r="A22" s="216">
        <f t="shared" si="0"/>
        <v>15</v>
      </c>
      <c r="B22" s="176">
        <v>11</v>
      </c>
      <c r="C22" s="209" t="str">
        <f>VLOOKUP(B22,Startlist!B:F,2,FALSE)</f>
        <v>N4</v>
      </c>
      <c r="D22" s="210" t="str">
        <f>CONCATENATE(VLOOKUP(B22,Startlist!B:H,3,FALSE)," / ",VLOOKUP(B22,Startlist!B:H,4,FALSE))</f>
        <v>Roland Murakas / Kalle Adler</v>
      </c>
      <c r="E22" s="211" t="str">
        <f>VLOOKUP(B22,Startlist!B:F,5,FALSE)</f>
        <v>EST</v>
      </c>
      <c r="F22" s="210" t="str">
        <f>VLOOKUP(B22,Startlist!B:H,7,FALSE)</f>
        <v>Mitsubishi Lancer Evo 10</v>
      </c>
      <c r="G22" s="210" t="str">
        <f>VLOOKUP(B22,Startlist!B:H,6,FALSE)</f>
        <v>Prorehv Rally Team</v>
      </c>
      <c r="H22" s="218" t="str">
        <f>VLOOKUP(B22,Results!B:P,13,FALSE)</f>
        <v> 4.40,8</v>
      </c>
    </row>
    <row r="23" spans="1:8" ht="15" customHeight="1">
      <c r="A23" s="216">
        <f t="shared" si="0"/>
        <v>16</v>
      </c>
      <c r="B23" s="176">
        <v>26</v>
      </c>
      <c r="C23" s="209" t="str">
        <f>VLOOKUP(B23,Startlist!B:F,2,FALSE)</f>
        <v>E11</v>
      </c>
      <c r="D23" s="210" t="str">
        <f>CONCATENATE(VLOOKUP(B23,Startlist!B:H,3,FALSE)," / ",VLOOKUP(B23,Startlist!B:H,4,FALSE))</f>
        <v>Einar Laipaik / Siimo Suvemaa</v>
      </c>
      <c r="E23" s="211" t="str">
        <f>VLOOKUP(B23,Startlist!B:F,5,FALSE)</f>
        <v>EST</v>
      </c>
      <c r="F23" s="210" t="str">
        <f>VLOOKUP(B23,Startlist!B:H,7,FALSE)</f>
        <v>BMW M3</v>
      </c>
      <c r="G23" s="210" t="str">
        <f>VLOOKUP(B23,Startlist!B:H,6,FALSE)</f>
        <v>LaitseRallyPark</v>
      </c>
      <c r="H23" s="218" t="str">
        <f>VLOOKUP(B23,Results!B:P,13,FALSE)</f>
        <v> 4.41,7</v>
      </c>
    </row>
    <row r="24" spans="1:8" ht="15" customHeight="1">
      <c r="A24" s="216">
        <f t="shared" si="0"/>
        <v>17</v>
      </c>
      <c r="B24" s="176">
        <v>23</v>
      </c>
      <c r="C24" s="209" t="str">
        <f>VLOOKUP(B24,Startlist!B:F,2,FALSE)</f>
        <v>N4</v>
      </c>
      <c r="D24" s="210" t="str">
        <f>CONCATENATE(VLOOKUP(B24,Startlist!B:H,3,FALSE)," / ",VLOOKUP(B24,Startlist!B:H,4,FALSE))</f>
        <v>Oliver Ojaperv / Jarno Talve</v>
      </c>
      <c r="E24" s="211" t="str">
        <f>VLOOKUP(B24,Startlist!B:F,5,FALSE)</f>
        <v>EST</v>
      </c>
      <c r="F24" s="210" t="str">
        <f>VLOOKUP(B24,Startlist!B:H,7,FALSE)</f>
        <v>Subaru Impreza</v>
      </c>
      <c r="G24" s="210" t="str">
        <f>VLOOKUP(B24,Startlist!B:H,6,FALSE)</f>
        <v>OK TSK</v>
      </c>
      <c r="H24" s="218" t="str">
        <f>VLOOKUP(B24,Results!B:P,13,FALSE)</f>
        <v> 4.41,8</v>
      </c>
    </row>
    <row r="25" spans="1:8" ht="15" customHeight="1">
      <c r="A25" s="216">
        <f t="shared" si="0"/>
        <v>18</v>
      </c>
      <c r="B25" s="176">
        <v>27</v>
      </c>
      <c r="C25" s="209" t="str">
        <f>VLOOKUP(B25,Startlist!B:F,2,FALSE)</f>
        <v>E11</v>
      </c>
      <c r="D25" s="210" t="str">
        <f>CONCATENATE(VLOOKUP(B25,Startlist!B:H,3,FALSE)," / ",VLOOKUP(B25,Startlist!B:H,4,FALSE))</f>
        <v>Ago Ahu / Kalle Ahu</v>
      </c>
      <c r="E25" s="211" t="str">
        <f>VLOOKUP(B25,Startlist!B:F,5,FALSE)</f>
        <v>EST</v>
      </c>
      <c r="F25" s="210" t="str">
        <f>VLOOKUP(B25,Startlist!B:H,7,FALSE)</f>
        <v>BMW M3</v>
      </c>
      <c r="G25" s="210" t="str">
        <f>VLOOKUP(B25,Startlist!B:H,6,FALSE)</f>
        <v>Sar-Tech Motorsport</v>
      </c>
      <c r="H25" s="218" t="str">
        <f>VLOOKUP(B25,Results!B:P,13,FALSE)</f>
        <v> 4.43,3</v>
      </c>
    </row>
    <row r="26" spans="1:8" ht="15" customHeight="1">
      <c r="A26" s="216">
        <f t="shared" si="0"/>
        <v>19</v>
      </c>
      <c r="B26" s="176">
        <v>16</v>
      </c>
      <c r="C26" s="209" t="str">
        <f>VLOOKUP(B26,Startlist!B:F,2,FALSE)</f>
        <v>R4</v>
      </c>
      <c r="D26" s="210" t="str">
        <f>CONCATENATE(VLOOKUP(B26,Startlist!B:H,3,FALSE)," / ",VLOOKUP(B26,Startlist!B:H,4,FALSE))</f>
        <v>Radik Shaymiev / Maxim Tsvetkov</v>
      </c>
      <c r="E26" s="211" t="str">
        <f>VLOOKUP(B26,Startlist!B:F,5,FALSE)</f>
        <v>RUS</v>
      </c>
      <c r="F26" s="210" t="str">
        <f>VLOOKUP(B26,Startlist!B:H,7,FALSE)</f>
        <v>Peugeot 207 Sport</v>
      </c>
      <c r="G26" s="210" t="str">
        <f>VLOOKUP(B26,Startlist!B:H,6,FALSE)</f>
        <v>Taif Rally Team</v>
      </c>
      <c r="H26" s="218" t="str">
        <f>VLOOKUP(B26,Results!B:P,13,FALSE)</f>
        <v> 4.44,8</v>
      </c>
    </row>
    <row r="27" spans="1:8" ht="15" customHeight="1">
      <c r="A27" s="216">
        <f t="shared" si="0"/>
        <v>20</v>
      </c>
      <c r="B27" s="176">
        <v>22</v>
      </c>
      <c r="C27" s="209" t="str">
        <f>VLOOKUP(B27,Startlist!B:F,2,FALSE)</f>
        <v>E12</v>
      </c>
      <c r="D27" s="210" t="str">
        <f>CONCATENATE(VLOOKUP(B27,Startlist!B:H,3,FALSE)," / ",VLOOKUP(B27,Startlist!B:H,4,FALSE))</f>
        <v>Hendrik Kers / Viljo Vider</v>
      </c>
      <c r="E27" s="211" t="str">
        <f>VLOOKUP(B27,Startlist!B:F,5,FALSE)</f>
        <v>EST</v>
      </c>
      <c r="F27" s="210" t="str">
        <f>VLOOKUP(B27,Startlist!B:H,7,FALSE)</f>
        <v>Mitsubishi Lancer Evo 5</v>
      </c>
      <c r="G27" s="210" t="str">
        <f>VLOOKUP(B27,Startlist!B:H,6,FALSE)</f>
        <v>PSC Motorsport</v>
      </c>
      <c r="H27" s="218" t="str">
        <f>VLOOKUP(B27,Results!B:P,13,FALSE)</f>
        <v> 4.45,1</v>
      </c>
    </row>
    <row r="28" spans="1:8" ht="15" customHeight="1">
      <c r="A28" s="216">
        <f t="shared" si="0"/>
        <v>21</v>
      </c>
      <c r="B28" s="176">
        <v>40</v>
      </c>
      <c r="C28" s="209" t="str">
        <f>VLOOKUP(B28,Startlist!B:F,2,FALSE)</f>
        <v>E11</v>
      </c>
      <c r="D28" s="210" t="str">
        <f>CONCATENATE(VLOOKUP(B28,Startlist!B:H,3,FALSE)," / ",VLOOKUP(B28,Startlist!B:H,4,FALSE))</f>
        <v>Toomas Vask / Alar Tatrik</v>
      </c>
      <c r="E28" s="211" t="str">
        <f>VLOOKUP(B28,Startlist!B:F,5,FALSE)</f>
        <v>EST</v>
      </c>
      <c r="F28" s="210" t="str">
        <f>VLOOKUP(B28,Startlist!B:H,7,FALSE)</f>
        <v>BMW M3</v>
      </c>
      <c r="G28" s="210" t="str">
        <f>VLOOKUP(B28,Startlist!B:H,6,FALSE)</f>
        <v>LaitseRallyPark</v>
      </c>
      <c r="H28" s="218" t="str">
        <f>VLOOKUP(B28,Results!B:P,13,FALSE)</f>
        <v> 4.45,2</v>
      </c>
    </row>
    <row r="29" spans="1:8" ht="15" customHeight="1">
      <c r="A29" s="216">
        <f t="shared" si="0"/>
        <v>22</v>
      </c>
      <c r="B29" s="176">
        <v>33</v>
      </c>
      <c r="C29" s="209" t="str">
        <f>VLOOKUP(B29,Startlist!B:F,2,FALSE)</f>
        <v>A6</v>
      </c>
      <c r="D29" s="210" t="str">
        <f>CONCATENATE(VLOOKUP(B29,Startlist!B:H,3,FALSE)," / ",VLOOKUP(B29,Startlist!B:H,4,FALSE))</f>
        <v>Sander Pärn / Ken Järveoja</v>
      </c>
      <c r="E29" s="211" t="str">
        <f>VLOOKUP(B29,Startlist!B:F,5,FALSE)</f>
        <v>EST</v>
      </c>
      <c r="F29" s="210" t="str">
        <f>VLOOKUP(B29,Startlist!B:H,7,FALSE)</f>
        <v>Ford Fiesta R2</v>
      </c>
      <c r="G29" s="210" t="str">
        <f>VLOOKUP(B29,Startlist!B:H,6,FALSE)</f>
        <v>Sander Pärn</v>
      </c>
      <c r="H29" s="218" t="str">
        <f>VLOOKUP(B29,Results!B:P,13,FALSE)</f>
        <v> 4.49,0</v>
      </c>
    </row>
    <row r="30" spans="1:8" ht="15" customHeight="1">
      <c r="A30" s="216">
        <f t="shared" si="0"/>
        <v>23</v>
      </c>
      <c r="B30" s="176">
        <v>17</v>
      </c>
      <c r="C30" s="209" t="str">
        <f>VLOOKUP(B30,Startlist!B:F,2,FALSE)</f>
        <v>R4</v>
      </c>
      <c r="D30" s="210" t="str">
        <f>CONCATENATE(VLOOKUP(B30,Startlist!B:H,3,FALSE)," / ",VLOOKUP(B30,Startlist!B:H,4,FALSE))</f>
        <v>Rokas Kvaraciejus / Mindaugas Cepulis</v>
      </c>
      <c r="E30" s="211" t="str">
        <f>VLOOKUP(B30,Startlist!B:F,5,FALSE)</f>
        <v>LIT</v>
      </c>
      <c r="F30" s="210" t="str">
        <f>VLOOKUP(B30,Startlist!B:H,7,FALSE)</f>
        <v>Mitsubishi Lancer Evo 10</v>
      </c>
      <c r="G30" s="210" t="str">
        <f>VLOOKUP(B30,Startlist!B:H,6,FALSE)</f>
        <v>VSI Automaksis</v>
      </c>
      <c r="H30" s="218" t="str">
        <f>VLOOKUP(B30,Results!B:P,13,FALSE)</f>
        <v> 4.50,5</v>
      </c>
    </row>
    <row r="31" spans="1:8" ht="15" customHeight="1">
      <c r="A31" s="216">
        <f t="shared" si="0"/>
        <v>24</v>
      </c>
      <c r="B31" s="176">
        <v>46</v>
      </c>
      <c r="C31" s="209" t="str">
        <f>VLOOKUP(B31,Startlist!B:F,2,FALSE)</f>
        <v>A6</v>
      </c>
      <c r="D31" s="210" t="str">
        <f>CONCATENATE(VLOOKUP(B31,Startlist!B:H,3,FALSE)," / ",VLOOKUP(B31,Startlist!B:H,4,FALSE))</f>
        <v>Jori Nousiainen / Jonne Haltunen</v>
      </c>
      <c r="E31" s="211" t="str">
        <f>VLOOKUP(B31,Startlist!B:F,5,FALSE)</f>
        <v>FIN</v>
      </c>
      <c r="F31" s="210" t="str">
        <f>VLOOKUP(B31,Startlist!B:H,7,FALSE)</f>
        <v>Ford Fiesta R2</v>
      </c>
      <c r="G31" s="210" t="str">
        <f>VLOOKUP(B31,Startlist!B:H,6,FALSE)</f>
        <v>Jori Nousiainen</v>
      </c>
      <c r="H31" s="218" t="str">
        <f>VLOOKUP(B31,Results!B:P,13,FALSE)</f>
        <v> 4.51,7</v>
      </c>
    </row>
    <row r="32" spans="1:8" ht="15" customHeight="1">
      <c r="A32" s="216">
        <f t="shared" si="0"/>
        <v>25</v>
      </c>
      <c r="B32" s="176">
        <v>83</v>
      </c>
      <c r="C32" s="209" t="str">
        <f>VLOOKUP(B32,Startlist!B:F,2,FALSE)</f>
        <v>A6</v>
      </c>
      <c r="D32" s="210" t="str">
        <f>CONCATENATE(VLOOKUP(B32,Startlist!B:H,3,FALSE)," / ",VLOOKUP(B32,Startlist!B:H,4,FALSE))</f>
        <v>Roland Poom / Taavi Udevald</v>
      </c>
      <c r="E32" s="211" t="str">
        <f>VLOOKUP(B32,Startlist!B:F,5,FALSE)</f>
        <v>EST</v>
      </c>
      <c r="F32" s="210" t="str">
        <f>VLOOKUP(B32,Startlist!B:H,7,FALSE)</f>
        <v>Citroen C2 R2</v>
      </c>
      <c r="G32" s="210" t="str">
        <f>VLOOKUP(B32,Startlist!B:H,6,FALSE)</f>
        <v>M.K.E Motorsport</v>
      </c>
      <c r="H32" s="218" t="str">
        <f>VLOOKUP(B32,Results!B:P,13,FALSE)</f>
        <v> 4.52,1</v>
      </c>
    </row>
    <row r="33" spans="1:8" ht="15" customHeight="1">
      <c r="A33" s="216">
        <f t="shared" si="0"/>
        <v>26</v>
      </c>
      <c r="B33" s="176">
        <v>45</v>
      </c>
      <c r="C33" s="209" t="str">
        <f>VLOOKUP(B33,Startlist!B:F,2,FALSE)</f>
        <v>A6</v>
      </c>
      <c r="D33" s="210" t="str">
        <f>CONCATENATE(VLOOKUP(B33,Startlist!B:H,3,FALSE)," / ",VLOOKUP(B33,Startlist!B:H,4,FALSE))</f>
        <v>Rasmus Uustulnd / Imre Kuusk</v>
      </c>
      <c r="E33" s="211" t="str">
        <f>VLOOKUP(B33,Startlist!B:F,5,FALSE)</f>
        <v>EST</v>
      </c>
      <c r="F33" s="210" t="str">
        <f>VLOOKUP(B33,Startlist!B:H,7,FALSE)</f>
        <v>Ford Fiesta R2</v>
      </c>
      <c r="G33" s="210" t="str">
        <f>VLOOKUP(B33,Startlist!B:H,6,FALSE)</f>
        <v>Sar-Tech Motorsport</v>
      </c>
      <c r="H33" s="218" t="str">
        <f>VLOOKUP(B33,Results!B:P,13,FALSE)</f>
        <v> 4.52,3</v>
      </c>
    </row>
    <row r="34" spans="1:8" ht="15" customHeight="1">
      <c r="A34" s="216">
        <f t="shared" si="0"/>
        <v>27</v>
      </c>
      <c r="B34" s="176">
        <v>32</v>
      </c>
      <c r="C34" s="209" t="str">
        <f>VLOOKUP(B34,Startlist!B:F,2,FALSE)</f>
        <v>E12</v>
      </c>
      <c r="D34" s="210" t="str">
        <f>CONCATENATE(VLOOKUP(B34,Startlist!B:H,3,FALSE)," / ",VLOOKUP(B34,Startlist!B:H,4,FALSE))</f>
        <v>Vladimir Ivanov / Oleg Zimin</v>
      </c>
      <c r="E34" s="211" t="str">
        <f>VLOOKUP(B34,Startlist!B:F,5,FALSE)</f>
        <v>RUS</v>
      </c>
      <c r="F34" s="210" t="str">
        <f>VLOOKUP(B34,Startlist!B:H,7,FALSE)</f>
        <v>Mitsubishi Lancer Evo 7</v>
      </c>
      <c r="G34" s="210" t="str">
        <f>VLOOKUP(B34,Startlist!B:H,6,FALSE)</f>
        <v>PSC Motorsport</v>
      </c>
      <c r="H34" s="218" t="str">
        <f>VLOOKUP(B34,Results!B:P,13,FALSE)</f>
        <v> 4.53,1</v>
      </c>
    </row>
    <row r="35" spans="1:8" ht="15" customHeight="1">
      <c r="A35" s="216">
        <f t="shared" si="0"/>
        <v>28</v>
      </c>
      <c r="B35" s="176">
        <v>67</v>
      </c>
      <c r="C35" s="209" t="str">
        <f>VLOOKUP(B35,Startlist!B:F,2,FALSE)</f>
        <v>A6</v>
      </c>
      <c r="D35" s="210" t="str">
        <f>CONCATENATE(VLOOKUP(B35,Startlist!B:H,3,FALSE)," / ",VLOOKUP(B35,Startlist!B:H,4,FALSE))</f>
        <v>Max Vatanen / Mikko Lukka</v>
      </c>
      <c r="E35" s="211" t="str">
        <f>VLOOKUP(B35,Startlist!B:F,5,FALSE)</f>
        <v>FIN</v>
      </c>
      <c r="F35" s="210" t="str">
        <f>VLOOKUP(B35,Startlist!B:H,7,FALSE)</f>
        <v>Ford Fiesta R2</v>
      </c>
      <c r="G35" s="210" t="str">
        <f>VLOOKUP(B35,Startlist!B:H,6,FALSE)</f>
        <v>Max Vatanen</v>
      </c>
      <c r="H35" s="218" t="str">
        <f>VLOOKUP(B35,Results!B:P,13,FALSE)</f>
        <v> 4.53,3</v>
      </c>
    </row>
    <row r="36" spans="1:8" ht="15" customHeight="1">
      <c r="A36" s="216">
        <f t="shared" si="0"/>
        <v>29</v>
      </c>
      <c r="B36" s="176">
        <v>74</v>
      </c>
      <c r="C36" s="209" t="str">
        <f>VLOOKUP(B36,Startlist!B:F,2,FALSE)</f>
        <v>A7</v>
      </c>
      <c r="D36" s="210" t="str">
        <f>CONCATENATE(VLOOKUP(B36,Startlist!B:H,3,FALSE)," / ",VLOOKUP(B36,Startlist!B:H,4,FALSE))</f>
        <v>Mait Madik / Toomas Tauk</v>
      </c>
      <c r="E36" s="211" t="str">
        <f>VLOOKUP(B36,Startlist!B:F,5,FALSE)</f>
        <v>EST</v>
      </c>
      <c r="F36" s="210" t="str">
        <f>VLOOKUP(B36,Startlist!B:H,7,FALSE)</f>
        <v>Honda Civic Type-R</v>
      </c>
      <c r="G36" s="210" t="str">
        <f>VLOOKUP(B36,Startlist!B:H,6,FALSE)</f>
        <v>OK TSK</v>
      </c>
      <c r="H36" s="218" t="str">
        <f>VLOOKUP(B36,Results!B:P,13,FALSE)</f>
        <v> 4.55,2</v>
      </c>
    </row>
    <row r="37" spans="1:8" ht="15" customHeight="1">
      <c r="A37" s="216">
        <f t="shared" si="0"/>
        <v>30</v>
      </c>
      <c r="B37" s="176">
        <v>54</v>
      </c>
      <c r="C37" s="209" t="str">
        <f>VLOOKUP(B37,Startlist!B:F,2,FALSE)</f>
        <v>A7</v>
      </c>
      <c r="D37" s="210" t="str">
        <f>CONCATENATE(VLOOKUP(B37,Startlist!B:H,3,FALSE)," / ",VLOOKUP(B37,Startlist!B:H,4,FALSE))</f>
        <v>Kenneth Sepp / Raul Markus</v>
      </c>
      <c r="E37" s="211" t="str">
        <f>VLOOKUP(B37,Startlist!B:F,5,FALSE)</f>
        <v>EST</v>
      </c>
      <c r="F37" s="210" t="str">
        <f>VLOOKUP(B37,Startlist!B:H,7,FALSE)</f>
        <v>Renault Clio R3</v>
      </c>
      <c r="G37" s="210" t="str">
        <f>VLOOKUP(B37,Startlist!B:H,6,FALSE)</f>
        <v>Sar-Tech Motorsport</v>
      </c>
      <c r="H37" s="218" t="str">
        <f>VLOOKUP(B37,Results!B:P,13,FALSE)</f>
        <v> 4.55,7</v>
      </c>
    </row>
    <row r="38" spans="1:8" ht="15" customHeight="1">
      <c r="A38" s="216">
        <f t="shared" si="0"/>
        <v>31</v>
      </c>
      <c r="B38" s="176">
        <v>29</v>
      </c>
      <c r="C38" s="209" t="str">
        <f>VLOOKUP(B38,Startlist!B:F,2,FALSE)</f>
        <v>R4</v>
      </c>
      <c r="D38" s="210" t="str">
        <f>CONCATENATE(VLOOKUP(B38,Startlist!B:H,3,FALSE)," / ",VLOOKUP(B38,Startlist!B:H,4,FALSE))</f>
        <v>Alexander Mikhaylov / Normunds Kokins</v>
      </c>
      <c r="E38" s="211" t="str">
        <f>VLOOKUP(B38,Startlist!B:F,5,FALSE)</f>
        <v>RUS / LAT</v>
      </c>
      <c r="F38" s="210" t="str">
        <f>VLOOKUP(B38,Startlist!B:H,7,FALSE)</f>
        <v>Mitsubishi Lancer Evo 10</v>
      </c>
      <c r="G38" s="210" t="str">
        <f>VLOOKUP(B38,Startlist!B:H,6,FALSE)</f>
        <v>RIC Sport Rally Team</v>
      </c>
      <c r="H38" s="218" t="str">
        <f>VLOOKUP(B38,Results!B:P,13,FALSE)</f>
        <v> 4.55,8</v>
      </c>
    </row>
    <row r="39" spans="1:8" ht="15" customHeight="1">
      <c r="A39" s="216">
        <f t="shared" si="0"/>
        <v>32</v>
      </c>
      <c r="B39" s="176">
        <v>25</v>
      </c>
      <c r="C39" s="209" t="str">
        <f>VLOOKUP(B39,Startlist!B:F,2,FALSE)</f>
        <v>A8</v>
      </c>
      <c r="D39" s="210" t="str">
        <f>CONCATENATE(VLOOKUP(B39,Startlist!B:H,3,FALSE)," / ",VLOOKUP(B39,Startlist!B:H,4,FALSE))</f>
        <v>Henri Raide / Raul Kulgevee</v>
      </c>
      <c r="E39" s="211" t="str">
        <f>VLOOKUP(B39,Startlist!B:F,5,FALSE)</f>
        <v>EST</v>
      </c>
      <c r="F39" s="210" t="str">
        <f>VLOOKUP(B39,Startlist!B:H,7,FALSE)</f>
        <v>Mitsubishi Lancer Evo 7</v>
      </c>
      <c r="G39" s="210" t="str">
        <f>VLOOKUP(B39,Startlist!B:H,6,FALSE)</f>
        <v>OK TSK</v>
      </c>
      <c r="H39" s="218" t="str">
        <f>VLOOKUP(B39,Results!B:P,13,FALSE)</f>
        <v> 4.57,0</v>
      </c>
    </row>
    <row r="40" spans="1:8" ht="15" customHeight="1">
      <c r="A40" s="216">
        <f t="shared" si="0"/>
        <v>33</v>
      </c>
      <c r="B40" s="176">
        <v>61</v>
      </c>
      <c r="C40" s="209" t="str">
        <f>VLOOKUP(B40,Startlist!B:F,2,FALSE)</f>
        <v>E11</v>
      </c>
      <c r="D40" s="210" t="str">
        <f>CONCATENATE(VLOOKUP(B40,Startlist!B:H,3,FALSE)," / ",VLOOKUP(B40,Startlist!B:H,4,FALSE))</f>
        <v>Priit Koik / Uku Heldna</v>
      </c>
      <c r="E40" s="211" t="str">
        <f>VLOOKUP(B40,Startlist!B:F,5,FALSE)</f>
        <v>EST</v>
      </c>
      <c r="F40" s="210" t="str">
        <f>VLOOKUP(B40,Startlist!B:H,7,FALSE)</f>
        <v>BMW M3</v>
      </c>
      <c r="G40" s="210" t="str">
        <f>VLOOKUP(B40,Startlist!B:H,6,FALSE)</f>
        <v>LaitseRallyPark</v>
      </c>
      <c r="H40" s="218" t="str">
        <f>VLOOKUP(B40,Results!B:P,13,FALSE)</f>
        <v> 4.57,1</v>
      </c>
    </row>
    <row r="41" spans="1:8" ht="15" customHeight="1">
      <c r="A41" s="216">
        <f t="shared" si="0"/>
        <v>34</v>
      </c>
      <c r="B41" s="176">
        <v>55</v>
      </c>
      <c r="C41" s="209" t="str">
        <f>VLOOKUP(B41,Startlist!B:F,2,FALSE)</f>
        <v>N4</v>
      </c>
      <c r="D41" s="210" t="str">
        <f>CONCATENATE(VLOOKUP(B41,Startlist!B:H,3,FALSE)," / ",VLOOKUP(B41,Startlist!B:H,4,FALSE))</f>
        <v>Juri Sidorenko / Sergei Larens</v>
      </c>
      <c r="E41" s="211" t="str">
        <f>VLOOKUP(B41,Startlist!B:F,5,FALSE)</f>
        <v>RUS / EST</v>
      </c>
      <c r="F41" s="210" t="str">
        <f>VLOOKUP(B41,Startlist!B:H,7,FALSE)</f>
        <v>Mitsubishi Lancer Evo 9</v>
      </c>
      <c r="G41" s="210" t="str">
        <f>VLOOKUP(B41,Startlist!B:H,6,FALSE)</f>
        <v>Bliss Rally</v>
      </c>
      <c r="H41" s="218" t="str">
        <f>VLOOKUP(B41,Results!B:P,13,FALSE)</f>
        <v> 4.57,5</v>
      </c>
    </row>
    <row r="42" spans="1:8" ht="15" customHeight="1">
      <c r="A42" s="216">
        <f t="shared" si="0"/>
        <v>35</v>
      </c>
      <c r="B42" s="176">
        <v>48</v>
      </c>
      <c r="C42" s="209" t="str">
        <f>VLOOKUP(B42,Startlist!B:F,2,FALSE)</f>
        <v>N4</v>
      </c>
      <c r="D42" s="210" t="str">
        <f>CONCATENATE(VLOOKUP(B42,Startlist!B:H,3,FALSE)," / ",VLOOKUP(B42,Startlist!B:H,4,FALSE))</f>
        <v>Evgeny Cherkasov / Jarkko Miettinen</v>
      </c>
      <c r="E42" s="211" t="str">
        <f>VLOOKUP(B42,Startlist!B:F,5,FALSE)</f>
        <v>RUS / FIN</v>
      </c>
      <c r="F42" s="210" t="str">
        <f>VLOOKUP(B42,Startlist!B:H,7,FALSE)</f>
        <v>Subaru Impreza WRX STI</v>
      </c>
      <c r="G42" s="210" t="str">
        <f>VLOOKUP(B42,Startlist!B:H,6,FALSE)</f>
        <v>Suzor Rally Team</v>
      </c>
      <c r="H42" s="218" t="str">
        <f>VLOOKUP(B42,Results!B:P,13,FALSE)</f>
        <v> 4.59,1</v>
      </c>
    </row>
    <row r="43" spans="1:8" ht="15" customHeight="1">
      <c r="A43" s="216">
        <f t="shared" si="0"/>
        <v>36</v>
      </c>
      <c r="B43" s="176">
        <v>64</v>
      </c>
      <c r="C43" s="209" t="str">
        <f>VLOOKUP(B43,Startlist!B:F,2,FALSE)</f>
        <v>A6</v>
      </c>
      <c r="D43" s="210" t="str">
        <f>CONCATENATE(VLOOKUP(B43,Startlist!B:H,3,FALSE)," / ",VLOOKUP(B43,Startlist!B:H,4,FALSE))</f>
        <v>Niko-Pekka Nieminen / Mikael Korhonen</v>
      </c>
      <c r="E43" s="211" t="str">
        <f>VLOOKUP(B43,Startlist!B:F,5,FALSE)</f>
        <v>FIN</v>
      </c>
      <c r="F43" s="210" t="str">
        <f>VLOOKUP(B43,Startlist!B:H,7,FALSE)</f>
        <v>Ford Fiesta R2</v>
      </c>
      <c r="G43" s="210" t="str">
        <f>VLOOKUP(B43,Startlist!B:H,6,FALSE)</f>
        <v>Katap Racing OY</v>
      </c>
      <c r="H43" s="218" t="str">
        <f>VLOOKUP(B43,Results!B:P,13,FALSE)</f>
        <v> 4.59,1</v>
      </c>
    </row>
    <row r="44" spans="1:8" ht="15" customHeight="1">
      <c r="A44" s="216">
        <f t="shared" si="0"/>
        <v>37</v>
      </c>
      <c r="B44" s="176">
        <v>60</v>
      </c>
      <c r="C44" s="209" t="str">
        <f>VLOOKUP(B44,Startlist!B:F,2,FALSE)</f>
        <v>E11</v>
      </c>
      <c r="D44" s="210" t="str">
        <f>CONCATENATE(VLOOKUP(B44,Startlist!B:H,3,FALSE)," / ",VLOOKUP(B44,Startlist!B:H,4,FALSE))</f>
        <v>Mikko Varneslahti / Jarkko Riukula</v>
      </c>
      <c r="E44" s="211" t="str">
        <f>VLOOKUP(B44,Startlist!B:F,5,FALSE)</f>
        <v>FIN</v>
      </c>
      <c r="F44" s="210" t="str">
        <f>VLOOKUP(B44,Startlist!B:H,7,FALSE)</f>
        <v>Volvo 240</v>
      </c>
      <c r="G44" s="210" t="str">
        <f>VLOOKUP(B44,Startlist!B:H,6,FALSE)</f>
        <v>Printsport</v>
      </c>
      <c r="H44" s="218" t="str">
        <f>VLOOKUP(B44,Results!B:P,13,FALSE)</f>
        <v> 4.59,2</v>
      </c>
    </row>
    <row r="45" spans="1:8" ht="15" customHeight="1">
      <c r="A45" s="216">
        <f t="shared" si="0"/>
        <v>38</v>
      </c>
      <c r="B45" s="176">
        <v>44</v>
      </c>
      <c r="C45" s="209" t="str">
        <f>VLOOKUP(B45,Startlist!B:F,2,FALSE)</f>
        <v>N3</v>
      </c>
      <c r="D45" s="210" t="str">
        <f>CONCATENATE(VLOOKUP(B45,Startlist!B:H,3,FALSE)," / ",VLOOKUP(B45,Startlist!B:H,4,FALSE))</f>
        <v>Kristo Subi / Teele Sepp</v>
      </c>
      <c r="E45" s="211" t="str">
        <f>VLOOKUP(B45,Startlist!B:F,5,FALSE)</f>
        <v>EST</v>
      </c>
      <c r="F45" s="210" t="str">
        <f>VLOOKUP(B45,Startlist!B:H,7,FALSE)</f>
        <v>Honda Civic Type-R</v>
      </c>
      <c r="G45" s="210" t="str">
        <f>VLOOKUP(B45,Startlist!B:H,6,FALSE)</f>
        <v>ECOM Motorsport</v>
      </c>
      <c r="H45" s="218" t="str">
        <f>VLOOKUP(B45,Results!B:P,13,FALSE)</f>
        <v> 5.00,8</v>
      </c>
    </row>
    <row r="46" spans="1:8" ht="15" customHeight="1">
      <c r="A46" s="216">
        <f t="shared" si="0"/>
        <v>39</v>
      </c>
      <c r="B46" s="176">
        <v>56</v>
      </c>
      <c r="C46" s="209" t="str">
        <f>VLOOKUP(B46,Startlist!B:F,2,FALSE)</f>
        <v>E12</v>
      </c>
      <c r="D46" s="210" t="str">
        <f>CONCATENATE(VLOOKUP(B46,Startlist!B:H,3,FALSE)," / ",VLOOKUP(B46,Startlist!B:H,4,FALSE))</f>
        <v>Timo Markkanen / Sami Taskinen</v>
      </c>
      <c r="E46" s="211" t="str">
        <f>VLOOKUP(B46,Startlist!B:F,5,FALSE)</f>
        <v>FIN</v>
      </c>
      <c r="F46" s="210" t="str">
        <f>VLOOKUP(B46,Startlist!B:H,7,FALSE)</f>
        <v>Subaru Impreza</v>
      </c>
      <c r="G46" s="210" t="str">
        <f>VLOOKUP(B46,Startlist!B:H,6,FALSE)</f>
        <v>Timo Markkanen</v>
      </c>
      <c r="H46" s="218" t="str">
        <f>VLOOKUP(B46,Results!B:P,13,FALSE)</f>
        <v> 5.00,8</v>
      </c>
    </row>
    <row r="47" spans="1:8" ht="15" customHeight="1">
      <c r="A47" s="216">
        <f t="shared" si="0"/>
        <v>40</v>
      </c>
      <c r="B47" s="176">
        <v>89</v>
      </c>
      <c r="C47" s="209" t="str">
        <f>VLOOKUP(B47,Startlist!B:F,2,FALSE)</f>
        <v>E12</v>
      </c>
      <c r="D47" s="210" t="str">
        <f>CONCATENATE(VLOOKUP(B47,Startlist!B:H,3,FALSE)," / ",VLOOKUP(B47,Startlist!B:H,4,FALSE))</f>
        <v>Pasi Pyrhonen / Veikko Kanninen</v>
      </c>
      <c r="E47" s="211" t="str">
        <f>VLOOKUP(B47,Startlist!B:F,5,FALSE)</f>
        <v>FIN</v>
      </c>
      <c r="F47" s="210" t="str">
        <f>VLOOKUP(B47,Startlist!B:H,7,FALSE)</f>
        <v>Subaru Impreza WRX STI</v>
      </c>
      <c r="G47" s="210" t="str">
        <f>VLOOKUP(B47,Startlist!B:H,6,FALSE)</f>
        <v>Pasi Pyrhonen</v>
      </c>
      <c r="H47" s="218" t="str">
        <f>VLOOKUP(B47,Results!B:P,13,FALSE)</f>
        <v> 5.01,1</v>
      </c>
    </row>
    <row r="48" spans="1:8" ht="15" customHeight="1">
      <c r="A48" s="216">
        <f t="shared" si="0"/>
        <v>41</v>
      </c>
      <c r="B48" s="176">
        <v>62</v>
      </c>
      <c r="C48" s="209" t="str">
        <f>VLOOKUP(B48,Startlist!B:F,2,FALSE)</f>
        <v>E10</v>
      </c>
      <c r="D48" s="210" t="str">
        <f>CONCATENATE(VLOOKUP(B48,Startlist!B:H,3,FALSE)," / ",VLOOKUP(B48,Startlist!B:H,4,FALSE))</f>
        <v>Rando Turja / Ain Sepp</v>
      </c>
      <c r="E48" s="211" t="str">
        <f>VLOOKUP(B48,Startlist!B:F,5,FALSE)</f>
        <v>EST</v>
      </c>
      <c r="F48" s="210" t="str">
        <f>VLOOKUP(B48,Startlist!B:H,7,FALSE)</f>
        <v>Lada VFTS</v>
      </c>
      <c r="G48" s="210" t="str">
        <f>VLOOKUP(B48,Startlist!B:H,6,FALSE)</f>
        <v>Sar-Tech Motorsport</v>
      </c>
      <c r="H48" s="218" t="str">
        <f>VLOOKUP(B48,Results!B:P,13,FALSE)</f>
        <v> 5.01,8</v>
      </c>
    </row>
    <row r="49" spans="1:8" ht="15" customHeight="1">
      <c r="A49" s="216">
        <f t="shared" si="0"/>
        <v>42</v>
      </c>
      <c r="B49" s="176">
        <v>109</v>
      </c>
      <c r="C49" s="209" t="str">
        <f>VLOOKUP(B49,Startlist!B:F,2,FALSE)</f>
        <v>E10</v>
      </c>
      <c r="D49" s="210" t="str">
        <f>CONCATENATE(VLOOKUP(B49,Startlist!B:H,3,FALSE)," / ",VLOOKUP(B49,Startlist!B:H,4,FALSE))</f>
        <v>Alvar Kuusik / Riho Maalma</v>
      </c>
      <c r="E49" s="211" t="str">
        <f>VLOOKUP(B49,Startlist!B:F,5,FALSE)</f>
        <v>EST</v>
      </c>
      <c r="F49" s="210" t="str">
        <f>VLOOKUP(B49,Startlist!B:H,7,FALSE)</f>
        <v>VW Golf 2</v>
      </c>
      <c r="G49" s="210" t="str">
        <f>VLOOKUP(B49,Startlist!B:H,6,FALSE)</f>
        <v>Yellow Racing</v>
      </c>
      <c r="H49" s="218" t="str">
        <f>VLOOKUP(B49,Results!B:P,13,FALSE)</f>
        <v> 5.03,8</v>
      </c>
    </row>
    <row r="50" spans="1:8" ht="15" customHeight="1">
      <c r="A50" s="216">
        <f t="shared" si="0"/>
        <v>43</v>
      </c>
      <c r="B50" s="176">
        <v>95</v>
      </c>
      <c r="C50" s="209" t="str">
        <f>VLOOKUP(B50,Startlist!B:F,2,FALSE)</f>
        <v>E11</v>
      </c>
      <c r="D50" s="210" t="str">
        <f>CONCATENATE(VLOOKUP(B50,Startlist!B:H,3,FALSE)," / ",VLOOKUP(B50,Startlist!B:H,4,FALSE))</f>
        <v>Virko Juga / Marko Ringenberg</v>
      </c>
      <c r="E50" s="211" t="str">
        <f>VLOOKUP(B50,Startlist!B:F,5,FALSE)</f>
        <v>EST</v>
      </c>
      <c r="F50" s="210" t="str">
        <f>VLOOKUP(B50,Startlist!B:H,7,FALSE)</f>
        <v>BMW M3</v>
      </c>
      <c r="G50" s="210" t="str">
        <f>VLOOKUP(B50,Startlist!B:H,6,FALSE)</f>
        <v>ECOM Motorsport</v>
      </c>
      <c r="H50" s="218" t="str">
        <f>VLOOKUP(B50,Results!B:P,13,FALSE)</f>
        <v> 5.05,4</v>
      </c>
    </row>
    <row r="51" spans="1:8" ht="15" customHeight="1">
      <c r="A51" s="216">
        <f t="shared" si="0"/>
        <v>44</v>
      </c>
      <c r="B51" s="176">
        <v>47</v>
      </c>
      <c r="C51" s="209" t="str">
        <f>VLOOKUP(B51,Startlist!B:F,2,FALSE)</f>
        <v>E12</v>
      </c>
      <c r="D51" s="210" t="str">
        <f>CONCATENATE(VLOOKUP(B51,Startlist!B:H,3,FALSE)," / ",VLOOKUP(B51,Startlist!B:H,4,FALSE))</f>
        <v>Markus Aalto / Mika Rajasalo</v>
      </c>
      <c r="E51" s="211" t="str">
        <f>VLOOKUP(B51,Startlist!B:F,5,FALSE)</f>
        <v>FIN</v>
      </c>
      <c r="F51" s="210" t="str">
        <f>VLOOKUP(B51,Startlist!B:H,7,FALSE)</f>
        <v>Mitsubishi Lancer Evo 8</v>
      </c>
      <c r="G51" s="210" t="str">
        <f>VLOOKUP(B51,Startlist!B:H,6,FALSE)</f>
        <v>Markus Aalto</v>
      </c>
      <c r="H51" s="218" t="str">
        <f>VLOOKUP(B51,Results!B:P,13,FALSE)</f>
        <v> 5.05,7</v>
      </c>
    </row>
    <row r="52" spans="1:8" ht="15" customHeight="1">
      <c r="A52" s="216">
        <f t="shared" si="0"/>
        <v>45</v>
      </c>
      <c r="B52" s="176">
        <v>94</v>
      </c>
      <c r="C52" s="209" t="str">
        <f>VLOOKUP(B52,Startlist!B:F,2,FALSE)</f>
        <v>E12</v>
      </c>
      <c r="D52" s="210" t="str">
        <f>CONCATENATE(VLOOKUP(B52,Startlist!B:H,3,FALSE)," / ",VLOOKUP(B52,Startlist!B:H,4,FALSE))</f>
        <v>Martin Goldberg / Kaarel Lääne</v>
      </c>
      <c r="E52" s="211" t="str">
        <f>VLOOKUP(B52,Startlist!B:F,5,FALSE)</f>
        <v>EST</v>
      </c>
      <c r="F52" s="210" t="str">
        <f>VLOOKUP(B52,Startlist!B:H,7,FALSE)</f>
        <v>Lancia Delta Integrale</v>
      </c>
      <c r="G52" s="210" t="str">
        <f>VLOOKUP(B52,Startlist!B:H,6,FALSE)</f>
        <v>PSC Motorsport</v>
      </c>
      <c r="H52" s="218" t="str">
        <f>VLOOKUP(B52,Results!B:P,13,FALSE)</f>
        <v> 5.05,8</v>
      </c>
    </row>
    <row r="53" spans="1:8" ht="15" customHeight="1">
      <c r="A53" s="216">
        <f t="shared" si="0"/>
        <v>46</v>
      </c>
      <c r="B53" s="176">
        <v>70</v>
      </c>
      <c r="C53" s="209" t="str">
        <f>VLOOKUP(B53,Startlist!B:F,2,FALSE)</f>
        <v>E11</v>
      </c>
      <c r="D53" s="210" t="str">
        <f>CONCATENATE(VLOOKUP(B53,Startlist!B:H,3,FALSE)," / ",VLOOKUP(B53,Startlist!B:H,4,FALSE))</f>
        <v>Raiko Aru / Veiko Kullamäe</v>
      </c>
      <c r="E53" s="211" t="str">
        <f>VLOOKUP(B53,Startlist!B:F,5,FALSE)</f>
        <v>EST</v>
      </c>
      <c r="F53" s="210" t="str">
        <f>VLOOKUP(B53,Startlist!B:H,7,FALSE)</f>
        <v>BMW 325</v>
      </c>
      <c r="G53" s="210" t="str">
        <f>VLOOKUP(B53,Startlist!B:H,6,FALSE)</f>
        <v>ECOM Motorsport</v>
      </c>
      <c r="H53" s="218" t="str">
        <f>VLOOKUP(B53,Results!B:P,13,FALSE)</f>
        <v> 5.06,9</v>
      </c>
    </row>
    <row r="54" spans="1:8" ht="15" customHeight="1">
      <c r="A54" s="216">
        <f t="shared" si="0"/>
        <v>47</v>
      </c>
      <c r="B54" s="176">
        <v>78</v>
      </c>
      <c r="C54" s="209" t="str">
        <f>VLOOKUP(B54,Startlist!B:F,2,FALSE)</f>
        <v>A8</v>
      </c>
      <c r="D54" s="210" t="str">
        <f>CONCATENATE(VLOOKUP(B54,Startlist!B:H,3,FALSE)," / ",VLOOKUP(B54,Startlist!B:H,4,FALSE))</f>
        <v>Rünno Ubinhain / Riho Teinveld</v>
      </c>
      <c r="E54" s="211" t="str">
        <f>VLOOKUP(B54,Startlist!B:F,5,FALSE)</f>
        <v>EST</v>
      </c>
      <c r="F54" s="210" t="str">
        <f>VLOOKUP(B54,Startlist!B:H,7,FALSE)</f>
        <v>Subaru Impreza STI</v>
      </c>
      <c r="G54" s="210" t="str">
        <f>VLOOKUP(B54,Startlist!B:H,6,FALSE)</f>
        <v>LaitseRallyPark</v>
      </c>
      <c r="H54" s="218" t="str">
        <f>VLOOKUP(B54,Results!B:P,13,FALSE)</f>
        <v> 5.08,5</v>
      </c>
    </row>
    <row r="55" spans="1:8" ht="15" customHeight="1">
      <c r="A55" s="216">
        <f t="shared" si="0"/>
        <v>48</v>
      </c>
      <c r="B55" s="176">
        <v>103</v>
      </c>
      <c r="C55" s="209" t="str">
        <f>VLOOKUP(B55,Startlist!B:F,2,FALSE)</f>
        <v>N3</v>
      </c>
      <c r="D55" s="210" t="str">
        <f>CONCATENATE(VLOOKUP(B55,Startlist!B:H,3,FALSE)," / ",VLOOKUP(B55,Startlist!B:H,4,FALSE))</f>
        <v>Kaarel Kurvits / Reio Rada</v>
      </c>
      <c r="E55" s="211" t="str">
        <f>VLOOKUP(B55,Startlist!B:F,5,FALSE)</f>
        <v>EST</v>
      </c>
      <c r="F55" s="210" t="str">
        <f>VLOOKUP(B55,Startlist!B:H,7,FALSE)</f>
        <v>Honda Civic Type-R</v>
      </c>
      <c r="G55" s="210" t="str">
        <f>VLOOKUP(B55,Startlist!B:H,6,FALSE)</f>
        <v>ECOM Motorsport</v>
      </c>
      <c r="H55" s="218" t="str">
        <f>VLOOKUP(B55,Results!B:P,13,FALSE)</f>
        <v> 5.09,5</v>
      </c>
    </row>
    <row r="56" spans="1:8" ht="15" customHeight="1">
      <c r="A56" s="216">
        <f t="shared" si="0"/>
        <v>49</v>
      </c>
      <c r="B56" s="176">
        <v>104</v>
      </c>
      <c r="C56" s="209" t="str">
        <f>VLOOKUP(B56,Startlist!B:F,2,FALSE)</f>
        <v>N3</v>
      </c>
      <c r="D56" s="210" t="str">
        <f>CONCATENATE(VLOOKUP(B56,Startlist!B:H,3,FALSE)," / ",VLOOKUP(B56,Startlist!B:H,4,FALSE))</f>
        <v>Alexey Iofin / Evgeny Eliseev</v>
      </c>
      <c r="E56" s="211" t="str">
        <f>VLOOKUP(B56,Startlist!B:F,5,FALSE)</f>
        <v>RUS</v>
      </c>
      <c r="F56" s="210" t="str">
        <f>VLOOKUP(B56,Startlist!B:H,7,FALSE)</f>
        <v>Honda Civic Type-R</v>
      </c>
      <c r="G56" s="210" t="str">
        <f>VLOOKUP(B56,Startlist!B:H,6,FALSE)</f>
        <v>Alexey Iofin</v>
      </c>
      <c r="H56" s="218" t="str">
        <f>VLOOKUP(B56,Results!B:P,13,FALSE)</f>
        <v> 5.09,6</v>
      </c>
    </row>
    <row r="57" spans="1:8" ht="15" customHeight="1">
      <c r="A57" s="216">
        <f t="shared" si="0"/>
        <v>50</v>
      </c>
      <c r="B57" s="176">
        <v>87</v>
      </c>
      <c r="C57" s="209" t="str">
        <f>VLOOKUP(B57,Startlist!B:F,2,FALSE)</f>
        <v>E10</v>
      </c>
      <c r="D57" s="210" t="str">
        <f>CONCATENATE(VLOOKUP(B57,Startlist!B:H,3,FALSE)," / ",VLOOKUP(B57,Startlist!B:H,4,FALSE))</f>
        <v>Martin Saar / Allar Heina</v>
      </c>
      <c r="E57" s="211" t="str">
        <f>VLOOKUP(B57,Startlist!B:F,5,FALSE)</f>
        <v>EST</v>
      </c>
      <c r="F57" s="210" t="str">
        <f>VLOOKUP(B57,Startlist!B:H,7,FALSE)</f>
        <v>VW Golf 2</v>
      </c>
      <c r="G57" s="210" t="str">
        <f>VLOOKUP(B57,Startlist!B:H,6,FALSE)</f>
        <v>Optitrans Tehnikasport</v>
      </c>
      <c r="H57" s="218" t="str">
        <f>VLOOKUP(B57,Results!B:P,13,FALSE)</f>
        <v> 5.10,2</v>
      </c>
    </row>
    <row r="58" spans="1:8" ht="15" customHeight="1">
      <c r="A58" s="216">
        <f t="shared" si="0"/>
        <v>51</v>
      </c>
      <c r="B58" s="176">
        <v>58</v>
      </c>
      <c r="C58" s="209" t="str">
        <f>VLOOKUP(B58,Startlist!B:F,2,FALSE)</f>
        <v>N4</v>
      </c>
      <c r="D58" s="210" t="str">
        <f>CONCATENATE(VLOOKUP(B58,Startlist!B:H,3,FALSE)," / ",VLOOKUP(B58,Startlist!B:H,4,FALSE))</f>
        <v>Mait Maarend / Mihkel Kapp</v>
      </c>
      <c r="E58" s="211" t="str">
        <f>VLOOKUP(B58,Startlist!B:F,5,FALSE)</f>
        <v>EST</v>
      </c>
      <c r="F58" s="210" t="str">
        <f>VLOOKUP(B58,Startlist!B:H,7,FALSE)</f>
        <v>Mitsubishi Lancer Evo 10</v>
      </c>
      <c r="G58" s="210" t="str">
        <f>VLOOKUP(B58,Startlist!B:H,6,FALSE)</f>
        <v>Harju KEK Ralliklubi</v>
      </c>
      <c r="H58" s="218" t="str">
        <f>VLOOKUP(B58,Results!B:P,13,FALSE)</f>
        <v> 5.10,8</v>
      </c>
    </row>
    <row r="59" spans="1:8" ht="15" customHeight="1">
      <c r="A59" s="216">
        <f t="shared" si="0"/>
        <v>52</v>
      </c>
      <c r="B59" s="176">
        <v>115</v>
      </c>
      <c r="C59" s="209" t="str">
        <f>VLOOKUP(B59,Startlist!B:F,2,FALSE)</f>
        <v>E9</v>
      </c>
      <c r="D59" s="210" t="str">
        <f>CONCATENATE(VLOOKUP(B59,Startlist!B:H,3,FALSE)," / ",VLOOKUP(B59,Startlist!B:H,4,FALSE))</f>
        <v>Karl Jalakas / Rainer Laipaik</v>
      </c>
      <c r="E59" s="211" t="str">
        <f>VLOOKUP(B59,Startlist!B:F,5,FALSE)</f>
        <v>EST</v>
      </c>
      <c r="F59" s="210" t="str">
        <f>VLOOKUP(B59,Startlist!B:H,7,FALSE)</f>
        <v>Lada VFTS</v>
      </c>
      <c r="G59" s="210" t="str">
        <f>VLOOKUP(B59,Startlist!B:H,6,FALSE)</f>
        <v>Sar-Tech Motorsport</v>
      </c>
      <c r="H59" s="218" t="str">
        <f>VLOOKUP(B59,Results!B:P,13,FALSE)</f>
        <v> 5.11,1</v>
      </c>
    </row>
    <row r="60" spans="1:8" ht="15" customHeight="1">
      <c r="A60" s="216">
        <f t="shared" si="0"/>
        <v>53</v>
      </c>
      <c r="B60" s="176">
        <v>108</v>
      </c>
      <c r="C60" s="209" t="str">
        <f>VLOOKUP(B60,Startlist!B:F,2,FALSE)</f>
        <v>A6</v>
      </c>
      <c r="D60" s="210" t="str">
        <f>CONCATENATE(VLOOKUP(B60,Startlist!B:H,3,FALSE)," / ",VLOOKUP(B60,Startlist!B:H,4,FALSE))</f>
        <v>Pyry Ovaska / Janne Siirilä</v>
      </c>
      <c r="E60" s="211" t="str">
        <f>VLOOKUP(B60,Startlist!B:F,5,FALSE)</f>
        <v>FIN</v>
      </c>
      <c r="F60" s="210" t="str">
        <f>VLOOKUP(B60,Startlist!B:H,7,FALSE)</f>
        <v>Citroen C2 R2</v>
      </c>
      <c r="G60" s="210" t="str">
        <f>VLOOKUP(B60,Startlist!B:H,6,FALSE)</f>
        <v>Maranellokart Finland OY</v>
      </c>
      <c r="H60" s="218" t="str">
        <f>VLOOKUP(B60,Results!B:P,13,FALSE)</f>
        <v> 5.13,2</v>
      </c>
    </row>
    <row r="61" spans="1:8" ht="15" customHeight="1">
      <c r="A61" s="216">
        <f t="shared" si="0"/>
        <v>54</v>
      </c>
      <c r="B61" s="176">
        <v>76</v>
      </c>
      <c r="C61" s="209" t="str">
        <f>VLOOKUP(B61,Startlist!B:F,2,FALSE)</f>
        <v>E11</v>
      </c>
      <c r="D61" s="210" t="str">
        <f>CONCATENATE(VLOOKUP(B61,Startlist!B:H,3,FALSE)," / ",VLOOKUP(B61,Startlist!B:H,4,FALSE))</f>
        <v>Mikhail Gogolev / Pekka Mecklin</v>
      </c>
      <c r="E61" s="211" t="str">
        <f>VLOOKUP(B61,Startlist!B:F,5,FALSE)</f>
        <v>RUS / FIN</v>
      </c>
      <c r="F61" s="210" t="str">
        <f>VLOOKUP(B61,Startlist!B:H,7,FALSE)</f>
        <v>BMW 323TI</v>
      </c>
      <c r="G61" s="210" t="str">
        <f>VLOOKUP(B61,Startlist!B:H,6,FALSE)</f>
        <v>Mikhail Gogolev</v>
      </c>
      <c r="H61" s="218" t="str">
        <f>VLOOKUP(B61,Results!B:P,13,FALSE)</f>
        <v> 5.16,2</v>
      </c>
    </row>
    <row r="62" spans="1:8" ht="15" customHeight="1">
      <c r="A62" s="216">
        <f t="shared" si="0"/>
        <v>55</v>
      </c>
      <c r="B62" s="176">
        <v>93</v>
      </c>
      <c r="C62" s="209" t="str">
        <f>VLOOKUP(B62,Startlist!B:F,2,FALSE)</f>
        <v>E11</v>
      </c>
      <c r="D62" s="210" t="str">
        <f>CONCATENATE(VLOOKUP(B62,Startlist!B:H,3,FALSE)," / ",VLOOKUP(B62,Startlist!B:H,4,FALSE))</f>
        <v>Esa Uski / Jouni Jäkkilä</v>
      </c>
      <c r="E62" s="211" t="str">
        <f>VLOOKUP(B62,Startlist!B:F,5,FALSE)</f>
        <v>FIN</v>
      </c>
      <c r="F62" s="210" t="str">
        <f>VLOOKUP(B62,Startlist!B:H,7,FALSE)</f>
        <v>BMW 325i</v>
      </c>
      <c r="G62" s="210" t="str">
        <f>VLOOKUP(B62,Startlist!B:H,6,FALSE)</f>
        <v>Esa Uski</v>
      </c>
      <c r="H62" s="218" t="str">
        <f>VLOOKUP(B62,Results!B:P,13,FALSE)</f>
        <v> 5.16,3</v>
      </c>
    </row>
    <row r="63" spans="1:8" ht="15" customHeight="1">
      <c r="A63" s="216">
        <f t="shared" si="0"/>
        <v>56</v>
      </c>
      <c r="B63" s="176">
        <v>131</v>
      </c>
      <c r="C63" s="209" t="str">
        <f>VLOOKUP(B63,Startlist!B:F,2,FALSE)</f>
        <v>E10</v>
      </c>
      <c r="D63" s="210" t="str">
        <f>CONCATENATE(VLOOKUP(B63,Startlist!B:H,3,FALSE)," / ",VLOOKUP(B63,Startlist!B:H,4,FALSE))</f>
        <v>Karel Tölp / Priit Guljajev</v>
      </c>
      <c r="E63" s="211" t="str">
        <f>VLOOKUP(B63,Startlist!B:F,5,FALSE)</f>
        <v>EST</v>
      </c>
      <c r="F63" s="210" t="str">
        <f>VLOOKUP(B63,Startlist!B:H,7,FALSE)</f>
        <v>Nissan Sunny</v>
      </c>
      <c r="G63" s="210" t="str">
        <f>VLOOKUP(B63,Startlist!B:H,6,FALSE)</f>
        <v>OK TSK</v>
      </c>
      <c r="H63" s="218" t="str">
        <f>VLOOKUP(B63,Results!B:P,13,FALSE)</f>
        <v> 5.16,5</v>
      </c>
    </row>
    <row r="64" spans="1:8" ht="15" customHeight="1">
      <c r="A64" s="216">
        <f t="shared" si="0"/>
        <v>57</v>
      </c>
      <c r="B64" s="176">
        <v>129</v>
      </c>
      <c r="C64" s="209" t="str">
        <f>VLOOKUP(B64,Startlist!B:F,2,FALSE)</f>
        <v>E9</v>
      </c>
      <c r="D64" s="210" t="str">
        <f>CONCATENATE(VLOOKUP(B64,Startlist!B:H,3,FALSE)," / ",VLOOKUP(B64,Startlist!B:H,4,FALSE))</f>
        <v>Valentin Tereshchenkov / Sergei Kozlov</v>
      </c>
      <c r="E64" s="211" t="str">
        <f>VLOOKUP(B64,Startlist!B:F,5,FALSE)</f>
        <v>RUS</v>
      </c>
      <c r="F64" s="210" t="str">
        <f>VLOOKUP(B64,Startlist!B:H,7,FALSE)</f>
        <v>Lada 21083</v>
      </c>
      <c r="G64" s="210" t="str">
        <f>VLOOKUP(B64,Startlist!B:H,6,FALSE)</f>
        <v>ART Rally</v>
      </c>
      <c r="H64" s="218" t="str">
        <f>VLOOKUP(B64,Results!B:P,13,FALSE)</f>
        <v> 5.17,0</v>
      </c>
    </row>
    <row r="65" spans="1:8" ht="15" customHeight="1">
      <c r="A65" s="216">
        <f t="shared" si="0"/>
        <v>58</v>
      </c>
      <c r="B65" s="176">
        <v>114</v>
      </c>
      <c r="C65" s="209" t="str">
        <f>VLOOKUP(B65,Startlist!B:F,2,FALSE)</f>
        <v>N3</v>
      </c>
      <c r="D65" s="210" t="str">
        <f>CONCATENATE(VLOOKUP(B65,Startlist!B:H,3,FALSE)," / ",VLOOKUP(B65,Startlist!B:H,4,FALSE))</f>
        <v>Martin Vatter / Janek Vallask</v>
      </c>
      <c r="E65" s="211" t="str">
        <f>VLOOKUP(B65,Startlist!B:F,5,FALSE)</f>
        <v>EST</v>
      </c>
      <c r="F65" s="210" t="str">
        <f>VLOOKUP(B65,Startlist!B:H,7,FALSE)</f>
        <v>Honda Civic Type-R</v>
      </c>
      <c r="G65" s="210" t="str">
        <f>VLOOKUP(B65,Startlist!B:H,6,FALSE)</f>
        <v>AMK Ligur Racing</v>
      </c>
      <c r="H65" s="218" t="str">
        <f>VLOOKUP(B65,Results!B:P,13,FALSE)</f>
        <v> 5.19,8</v>
      </c>
    </row>
    <row r="66" spans="1:8" ht="15" customHeight="1">
      <c r="A66" s="216">
        <f t="shared" si="0"/>
        <v>59</v>
      </c>
      <c r="B66" s="176">
        <v>113</v>
      </c>
      <c r="C66" s="209" t="str">
        <f>VLOOKUP(B66,Startlist!B:F,2,FALSE)</f>
        <v>E9</v>
      </c>
      <c r="D66" s="210" t="str">
        <f>CONCATENATE(VLOOKUP(B66,Startlist!B:H,3,FALSE)," / ",VLOOKUP(B66,Startlist!B:H,4,FALSE))</f>
        <v>Kaspar Kasari / Hannes Kuusmaa</v>
      </c>
      <c r="E66" s="211" t="str">
        <f>VLOOKUP(B66,Startlist!B:F,5,FALSE)</f>
        <v>EST</v>
      </c>
      <c r="F66" s="210" t="str">
        <f>VLOOKUP(B66,Startlist!B:H,7,FALSE)</f>
        <v>Honda Civic</v>
      </c>
      <c r="G66" s="210" t="str">
        <f>VLOOKUP(B66,Startlist!B:H,6,FALSE)</f>
        <v>ECOM Motorsport</v>
      </c>
      <c r="H66" s="218" t="str">
        <f>VLOOKUP(B66,Results!B:P,13,FALSE)</f>
        <v> 5.19,9</v>
      </c>
    </row>
    <row r="67" spans="1:8" ht="15" customHeight="1">
      <c r="A67" s="216">
        <f t="shared" si="0"/>
        <v>60</v>
      </c>
      <c r="B67" s="176">
        <v>116</v>
      </c>
      <c r="C67" s="209" t="str">
        <f>VLOOKUP(B67,Startlist!B:F,2,FALSE)</f>
        <v>E10</v>
      </c>
      <c r="D67" s="210" t="str">
        <f>CONCATENATE(VLOOKUP(B67,Startlist!B:H,3,FALSE)," / ",VLOOKUP(B67,Startlist!B:H,4,FALSE))</f>
        <v>Laurynas Dirzininkas / Dalius Strizanas</v>
      </c>
      <c r="E67" s="211" t="str">
        <f>VLOOKUP(B67,Startlist!B:F,5,FALSE)</f>
        <v>LIT</v>
      </c>
      <c r="F67" s="210" t="str">
        <f>VLOOKUP(B67,Startlist!B:H,7,FALSE)</f>
        <v>Renault Clio</v>
      </c>
      <c r="G67" s="210" t="str">
        <f>VLOOKUP(B67,Startlist!B:H,6,FALSE)</f>
        <v>ASK Slikas</v>
      </c>
      <c r="H67" s="218" t="str">
        <f>VLOOKUP(B67,Results!B:P,13,FALSE)</f>
        <v> 5.20,9</v>
      </c>
    </row>
    <row r="68" spans="1:8" ht="15" customHeight="1">
      <c r="A68" s="216">
        <f t="shared" si="0"/>
        <v>61</v>
      </c>
      <c r="B68" s="176">
        <v>132</v>
      </c>
      <c r="C68" s="209" t="str">
        <f>VLOOKUP(B68,Startlist!B:F,2,FALSE)</f>
        <v>E11</v>
      </c>
      <c r="D68" s="210" t="str">
        <f>CONCATENATE(VLOOKUP(B68,Startlist!B:H,3,FALSE)," / ",VLOOKUP(B68,Startlist!B:H,4,FALSE))</f>
        <v>Pasi Lyytikäinen / Sami Jokioinen</v>
      </c>
      <c r="E68" s="211" t="str">
        <f>VLOOKUP(B68,Startlist!B:F,5,FALSE)</f>
        <v>FIN</v>
      </c>
      <c r="F68" s="210" t="str">
        <f>VLOOKUP(B68,Startlist!B:H,7,FALSE)</f>
        <v>BMW M3</v>
      </c>
      <c r="G68" s="210" t="str">
        <f>VLOOKUP(B68,Startlist!B:H,6,FALSE)</f>
        <v>Pasi Lyytikäinen</v>
      </c>
      <c r="H68" s="218" t="str">
        <f>VLOOKUP(B68,Results!B:P,13,FALSE)</f>
        <v> 5.23,4</v>
      </c>
    </row>
    <row r="69" spans="1:8" ht="15" customHeight="1">
      <c r="A69" s="216">
        <f t="shared" si="0"/>
        <v>62</v>
      </c>
      <c r="B69" s="176">
        <v>112</v>
      </c>
      <c r="C69" s="209" t="str">
        <f>VLOOKUP(B69,Startlist!B:F,2,FALSE)</f>
        <v>E11</v>
      </c>
      <c r="D69" s="210" t="str">
        <f>CONCATENATE(VLOOKUP(B69,Startlist!B:H,3,FALSE)," / ",VLOOKUP(B69,Startlist!B:H,4,FALSE))</f>
        <v>Ander Elevant / Priit Piir</v>
      </c>
      <c r="E69" s="211" t="str">
        <f>VLOOKUP(B69,Startlist!B:F,5,FALSE)</f>
        <v>EST</v>
      </c>
      <c r="F69" s="210" t="str">
        <f>VLOOKUP(B69,Startlist!B:H,7,FALSE)</f>
        <v>BMW 325i</v>
      </c>
      <c r="G69" s="210" t="str">
        <f>VLOOKUP(B69,Startlist!B:H,6,FALSE)</f>
        <v>SK Villu</v>
      </c>
      <c r="H69" s="218" t="str">
        <f>VLOOKUP(B69,Results!B:P,13,FALSE)</f>
        <v> 5.23,5</v>
      </c>
    </row>
    <row r="70" spans="1:8" ht="15" customHeight="1">
      <c r="A70" s="216">
        <f t="shared" si="0"/>
        <v>63</v>
      </c>
      <c r="B70" s="176">
        <v>130</v>
      </c>
      <c r="C70" s="209" t="str">
        <f>VLOOKUP(B70,Startlist!B:F,2,FALSE)</f>
        <v>E10</v>
      </c>
      <c r="D70" s="210" t="str">
        <f>CONCATENATE(VLOOKUP(B70,Startlist!B:H,3,FALSE)," / ",VLOOKUP(B70,Startlist!B:H,4,FALSE))</f>
        <v>Margus Sarja / Taavi Audova</v>
      </c>
      <c r="E70" s="211" t="str">
        <f>VLOOKUP(B70,Startlist!B:F,5,FALSE)</f>
        <v>EST</v>
      </c>
      <c r="F70" s="210" t="str">
        <f>VLOOKUP(B70,Startlist!B:H,7,FALSE)</f>
        <v>VW Golf</v>
      </c>
      <c r="G70" s="210" t="str">
        <f>VLOOKUP(B70,Startlist!B:H,6,FALSE)</f>
        <v>G.M.Racing SK</v>
      </c>
      <c r="H70" s="218" t="str">
        <f>VLOOKUP(B70,Results!B:P,13,FALSE)</f>
        <v> 5.23,6</v>
      </c>
    </row>
    <row r="71" spans="1:8" ht="15" customHeight="1">
      <c r="A71" s="216">
        <f t="shared" si="0"/>
        <v>64</v>
      </c>
      <c r="B71" s="176">
        <v>127</v>
      </c>
      <c r="C71" s="209" t="str">
        <f>VLOOKUP(B71,Startlist!B:F,2,FALSE)</f>
        <v>E9</v>
      </c>
      <c r="D71" s="210" t="str">
        <f>CONCATENATE(VLOOKUP(B71,Startlist!B:H,3,FALSE)," / ",VLOOKUP(B71,Startlist!B:H,4,FALSE))</f>
        <v>Janar Tänak / Janno ōunpuu</v>
      </c>
      <c r="E71" s="211" t="str">
        <f>VLOOKUP(B71,Startlist!B:F,5,FALSE)</f>
        <v>EST</v>
      </c>
      <c r="F71" s="210" t="str">
        <f>VLOOKUP(B71,Startlist!B:H,7,FALSE)</f>
        <v>Lada 2105</v>
      </c>
      <c r="G71" s="210" t="str">
        <f>VLOOKUP(B71,Startlist!B:H,6,FALSE)</f>
        <v>OT Racing</v>
      </c>
      <c r="H71" s="218" t="str">
        <f>VLOOKUP(B71,Results!B:P,13,FALSE)</f>
        <v> 5.24,0</v>
      </c>
    </row>
    <row r="72" spans="1:8" ht="15" customHeight="1">
      <c r="A72" s="216">
        <f t="shared" si="0"/>
        <v>65</v>
      </c>
      <c r="B72" s="176">
        <v>110</v>
      </c>
      <c r="C72" s="209" t="str">
        <f>VLOOKUP(B72,Startlist!B:F,2,FALSE)</f>
        <v>E10</v>
      </c>
      <c r="D72" s="210" t="str">
        <f>CONCATENATE(VLOOKUP(B72,Startlist!B:H,3,FALSE)," / ",VLOOKUP(B72,Startlist!B:H,4,FALSE))</f>
        <v>Maila Vaher / Karita Kivi</v>
      </c>
      <c r="E72" s="211" t="str">
        <f>VLOOKUP(B72,Startlist!B:F,5,FALSE)</f>
        <v>EST</v>
      </c>
      <c r="F72" s="210" t="str">
        <f>VLOOKUP(B72,Startlist!B:H,7,FALSE)</f>
        <v>Nissan Sunny GTI</v>
      </c>
      <c r="G72" s="210" t="str">
        <f>VLOOKUP(B72,Startlist!B:H,6,FALSE)</f>
        <v>Sar-Tech Motorsport</v>
      </c>
      <c r="H72" s="218" t="str">
        <f>VLOOKUP(B72,Results!B:P,13,FALSE)</f>
        <v> 5.24,4</v>
      </c>
    </row>
    <row r="73" spans="1:8" ht="15" customHeight="1">
      <c r="A73" s="216">
        <f t="shared" si="0"/>
        <v>66</v>
      </c>
      <c r="B73" s="176">
        <v>118</v>
      </c>
      <c r="C73" s="209" t="str">
        <f>VLOOKUP(B73,Startlist!B:F,2,FALSE)</f>
        <v>E10</v>
      </c>
      <c r="D73" s="210" t="str">
        <f>CONCATENATE(VLOOKUP(B73,Startlist!B:H,3,FALSE)," / ",VLOOKUP(B73,Startlist!B:H,4,FALSE))</f>
        <v>Kermo Laus / Mihkel Raudsepp</v>
      </c>
      <c r="E73" s="211" t="str">
        <f>VLOOKUP(B73,Startlist!B:F,5,FALSE)</f>
        <v>EST</v>
      </c>
      <c r="F73" s="210" t="str">
        <f>VLOOKUP(B73,Startlist!B:H,7,FALSE)</f>
        <v>VW Golf</v>
      </c>
      <c r="G73" s="210" t="str">
        <f>VLOOKUP(B73,Startlist!B:H,6,FALSE)</f>
        <v>Sar-Tech Motorsport</v>
      </c>
      <c r="H73" s="218" t="str">
        <f>VLOOKUP(B73,Results!B:P,13,FALSE)</f>
        <v> 5.24,7</v>
      </c>
    </row>
    <row r="74" spans="1:8" ht="15" customHeight="1">
      <c r="A74" s="216">
        <f aca="true" t="shared" si="1" ref="A74:A95">A73+1</f>
        <v>67</v>
      </c>
      <c r="B74" s="176">
        <v>122</v>
      </c>
      <c r="C74" s="209" t="str">
        <f>VLOOKUP(B74,Startlist!B:F,2,FALSE)</f>
        <v>E11</v>
      </c>
      <c r="D74" s="210" t="str">
        <f>CONCATENATE(VLOOKUP(B74,Startlist!B:H,3,FALSE)," / ",VLOOKUP(B74,Startlist!B:H,4,FALSE))</f>
        <v>Valerijus Murnikovas / Matas Valiulis</v>
      </c>
      <c r="E74" s="211" t="str">
        <f>VLOOKUP(B74,Startlist!B:F,5,FALSE)</f>
        <v>LIT</v>
      </c>
      <c r="F74" s="210" t="str">
        <f>VLOOKUP(B74,Startlist!B:H,7,FALSE)</f>
        <v>BMW 325</v>
      </c>
      <c r="G74" s="210" t="str">
        <f>VLOOKUP(B74,Startlist!B:H,6,FALSE)</f>
        <v>Utenos Mgear</v>
      </c>
      <c r="H74" s="218" t="str">
        <f>VLOOKUP(B74,Results!B:P,13,FALSE)</f>
        <v> 5.24,8</v>
      </c>
    </row>
    <row r="75" spans="1:8" ht="15" customHeight="1">
      <c r="A75" s="216">
        <f t="shared" si="1"/>
        <v>68</v>
      </c>
      <c r="B75" s="176">
        <v>49</v>
      </c>
      <c r="C75" s="209" t="str">
        <f>VLOOKUP(B75,Startlist!B:F,2,FALSE)</f>
        <v>A7</v>
      </c>
      <c r="D75" s="210" t="str">
        <f>CONCATENATE(VLOOKUP(B75,Startlist!B:H,3,FALSE)," / ",VLOOKUP(B75,Startlist!B:H,4,FALSE))</f>
        <v>Reiko Lempu / Andre Rahumeel</v>
      </c>
      <c r="E75" s="211" t="str">
        <f>VLOOKUP(B75,Startlist!B:F,5,FALSE)</f>
        <v>EST</v>
      </c>
      <c r="F75" s="210" t="str">
        <f>VLOOKUP(B75,Startlist!B:H,7,FALSE)</f>
        <v>Honda Civic Type-R R3</v>
      </c>
      <c r="G75" s="210" t="str">
        <f>VLOOKUP(B75,Startlist!B:H,6,FALSE)</f>
        <v>OK TSK</v>
      </c>
      <c r="H75" s="218" t="str">
        <f>VLOOKUP(B75,Results!B:P,13,FALSE)</f>
        <v> 5.25,9</v>
      </c>
    </row>
    <row r="76" spans="1:8" ht="15" customHeight="1">
      <c r="A76" s="216">
        <f t="shared" si="1"/>
        <v>69</v>
      </c>
      <c r="B76" s="176">
        <v>117</v>
      </c>
      <c r="C76" s="209" t="str">
        <f>VLOOKUP(B76,Startlist!B:F,2,FALSE)</f>
        <v>E9</v>
      </c>
      <c r="D76" s="210" t="str">
        <f>CONCATENATE(VLOOKUP(B76,Startlist!B:H,3,FALSE)," / ",VLOOKUP(B76,Startlist!B:H,4,FALSE))</f>
        <v>Henri Franke / Alain Sivous</v>
      </c>
      <c r="E76" s="211" t="str">
        <f>VLOOKUP(B76,Startlist!B:F,5,FALSE)</f>
        <v>EST</v>
      </c>
      <c r="F76" s="210" t="str">
        <f>VLOOKUP(B76,Startlist!B:H,7,FALSE)</f>
        <v>Suzuki Baleno</v>
      </c>
      <c r="G76" s="210" t="str">
        <f>VLOOKUP(B76,Startlist!B:H,6,FALSE)</f>
        <v>ECOM Motorsport</v>
      </c>
      <c r="H76" s="218" t="str">
        <f>VLOOKUP(B76,Results!B:P,13,FALSE)</f>
        <v> 5.26,4</v>
      </c>
    </row>
    <row r="77" spans="1:8" ht="15" customHeight="1">
      <c r="A77" s="216">
        <f t="shared" si="1"/>
        <v>70</v>
      </c>
      <c r="B77" s="176">
        <v>69</v>
      </c>
      <c r="C77" s="209" t="str">
        <f>VLOOKUP(B77,Startlist!B:F,2,FALSE)</f>
        <v>E12</v>
      </c>
      <c r="D77" s="210" t="str">
        <f>CONCATENATE(VLOOKUP(B77,Startlist!B:H,3,FALSE)," / ",VLOOKUP(B77,Startlist!B:H,4,FALSE))</f>
        <v>Vaiko Samm / Raigo Press</v>
      </c>
      <c r="E77" s="211" t="str">
        <f>VLOOKUP(B77,Startlist!B:F,5,FALSE)</f>
        <v>EST</v>
      </c>
      <c r="F77" s="210" t="str">
        <f>VLOOKUP(B77,Startlist!B:H,7,FALSE)</f>
        <v>Subaru Impreza</v>
      </c>
      <c r="G77" s="210" t="str">
        <f>VLOOKUP(B77,Startlist!B:H,6,FALSE)</f>
        <v>G.M.Racing SK</v>
      </c>
      <c r="H77" s="218" t="str">
        <f>VLOOKUP(B77,Results!B:P,13,FALSE)</f>
        <v> 5.27,2</v>
      </c>
    </row>
    <row r="78" spans="1:8" ht="15" customHeight="1">
      <c r="A78" s="216">
        <f t="shared" si="1"/>
        <v>71</v>
      </c>
      <c r="B78" s="176">
        <v>99</v>
      </c>
      <c r="C78" s="209" t="str">
        <f>VLOOKUP(B78,Startlist!B:F,2,FALSE)</f>
        <v>E12</v>
      </c>
      <c r="D78" s="210" t="str">
        <f>CONCATENATE(VLOOKUP(B78,Startlist!B:H,3,FALSE)," / ",VLOOKUP(B78,Startlist!B:H,4,FALSE))</f>
        <v>Dmitry Feofanov / Maxim Gordyushkin</v>
      </c>
      <c r="E78" s="211" t="str">
        <f>VLOOKUP(B78,Startlist!B:F,5,FALSE)</f>
        <v>RUS</v>
      </c>
      <c r="F78" s="210" t="str">
        <f>VLOOKUP(B78,Startlist!B:H,7,FALSE)</f>
        <v>Mitsubishi Lancer Evo 8</v>
      </c>
      <c r="G78" s="210" t="str">
        <f>VLOOKUP(B78,Startlist!B:H,6,FALSE)</f>
        <v>Asport</v>
      </c>
      <c r="H78" s="218" t="str">
        <f>VLOOKUP(B78,Results!B:P,13,FALSE)</f>
        <v> 5.29,2</v>
      </c>
    </row>
    <row r="79" spans="1:8" ht="15" customHeight="1">
      <c r="A79" s="216">
        <f t="shared" si="1"/>
        <v>72</v>
      </c>
      <c r="B79" s="176">
        <v>123</v>
      </c>
      <c r="C79" s="209" t="str">
        <f>VLOOKUP(B79,Startlist!B:F,2,FALSE)</f>
        <v>E9</v>
      </c>
      <c r="D79" s="210" t="str">
        <f>CONCATENATE(VLOOKUP(B79,Startlist!B:H,3,FALSE)," / ",VLOOKUP(B79,Startlist!B:H,4,FALSE))</f>
        <v>Raigo Vilbiks / Silver Siivelt</v>
      </c>
      <c r="E79" s="211" t="str">
        <f>VLOOKUP(B79,Startlist!B:F,5,FALSE)</f>
        <v>EST</v>
      </c>
      <c r="F79" s="210" t="str">
        <f>VLOOKUP(B79,Startlist!B:H,7,FALSE)</f>
        <v>Lada Samara</v>
      </c>
      <c r="G79" s="210" t="str">
        <f>VLOOKUP(B79,Startlist!B:H,6,FALSE)</f>
        <v>AMK Ligur Racing</v>
      </c>
      <c r="H79" s="218" t="str">
        <f>VLOOKUP(B79,Results!B:P,13,FALSE)</f>
        <v> 5.29,6</v>
      </c>
    </row>
    <row r="80" spans="1:8" ht="15" customHeight="1">
      <c r="A80" s="216">
        <f t="shared" si="1"/>
        <v>73</v>
      </c>
      <c r="B80" s="176">
        <v>119</v>
      </c>
      <c r="C80" s="209" t="str">
        <f>VLOOKUP(B80,Startlist!B:F,2,FALSE)</f>
        <v>E12</v>
      </c>
      <c r="D80" s="210" t="str">
        <f>CONCATENATE(VLOOKUP(B80,Startlist!B:H,3,FALSE)," / ",VLOOKUP(B80,Startlist!B:H,4,FALSE))</f>
        <v>Alexey Reshetov / Karl Koosa</v>
      </c>
      <c r="E80" s="211" t="str">
        <f>VLOOKUP(B80,Startlist!B:F,5,FALSE)</f>
        <v>RUS / EST</v>
      </c>
      <c r="F80" s="210" t="str">
        <f>VLOOKUP(B80,Startlist!B:H,7,FALSE)</f>
        <v>Subaru Impreza</v>
      </c>
      <c r="G80" s="210" t="str">
        <f>VLOOKUP(B80,Startlist!B:H,6,FALSE)</f>
        <v>G.M.Racing SK</v>
      </c>
      <c r="H80" s="218" t="str">
        <f>VLOOKUP(B80,Results!B:P,13,FALSE)</f>
        <v> 5.31,1</v>
      </c>
    </row>
    <row r="81" spans="1:8" ht="15" customHeight="1">
      <c r="A81" s="216">
        <f t="shared" si="1"/>
        <v>74</v>
      </c>
      <c r="B81" s="176">
        <v>126</v>
      </c>
      <c r="C81" s="209" t="str">
        <f>VLOOKUP(B81,Startlist!B:F,2,FALSE)</f>
        <v>E10</v>
      </c>
      <c r="D81" s="210" t="str">
        <f>CONCATENATE(VLOOKUP(B81,Startlist!B:H,3,FALSE)," / ",VLOOKUP(B81,Startlist!B:H,4,FALSE))</f>
        <v>Tauri Jaanson / Silver Simm</v>
      </c>
      <c r="E81" s="211" t="str">
        <f>VLOOKUP(B81,Startlist!B:F,5,FALSE)</f>
        <v>EST</v>
      </c>
      <c r="F81" s="210" t="str">
        <f>VLOOKUP(B81,Startlist!B:H,7,FALSE)</f>
        <v>Opel Astra</v>
      </c>
      <c r="G81" s="210" t="str">
        <f>VLOOKUP(B81,Startlist!B:H,6,FALSE)</f>
        <v>Optitrans Tehnikasport</v>
      </c>
      <c r="H81" s="218" t="str">
        <f>VLOOKUP(B81,Results!B:P,13,FALSE)</f>
        <v> 5.33,8</v>
      </c>
    </row>
    <row r="82" spans="1:8" ht="15" customHeight="1">
      <c r="A82" s="216">
        <f t="shared" si="1"/>
        <v>75</v>
      </c>
      <c r="B82" s="176">
        <v>125</v>
      </c>
      <c r="C82" s="209" t="str">
        <f>VLOOKUP(B82,Startlist!B:F,2,FALSE)</f>
        <v>E10</v>
      </c>
      <c r="D82" s="210" t="str">
        <f>CONCATENATE(VLOOKUP(B82,Startlist!B:H,3,FALSE)," / ",VLOOKUP(B82,Startlist!B:H,4,FALSE))</f>
        <v>Andris Truu / Alari Jürgens</v>
      </c>
      <c r="E82" s="211" t="str">
        <f>VLOOKUP(B82,Startlist!B:F,5,FALSE)</f>
        <v>EST</v>
      </c>
      <c r="F82" s="210" t="str">
        <f>VLOOKUP(B82,Startlist!B:H,7,FALSE)</f>
        <v>Lada 2105</v>
      </c>
      <c r="G82" s="210" t="str">
        <f>VLOOKUP(B82,Startlist!B:H,6,FALSE)</f>
        <v>Sar-Tech Motorsport</v>
      </c>
      <c r="H82" s="218" t="str">
        <f>VLOOKUP(B82,Results!B:P,13,FALSE)</f>
        <v> 5.36,5</v>
      </c>
    </row>
    <row r="83" spans="1:8" ht="15" customHeight="1">
      <c r="A83" s="216">
        <f t="shared" si="1"/>
        <v>76</v>
      </c>
      <c r="B83" s="176">
        <v>28</v>
      </c>
      <c r="C83" s="209" t="str">
        <f>VLOOKUP(B83,Startlist!B:F,2,FALSE)</f>
        <v>N4</v>
      </c>
      <c r="D83" s="210" t="str">
        <f>CONCATENATE(VLOOKUP(B83,Startlist!B:H,3,FALSE)," / ",VLOOKUP(B83,Startlist!B:H,4,FALSE))</f>
        <v>Boris Zimin / Aleksey Aksakov</v>
      </c>
      <c r="E83" s="211" t="str">
        <f>VLOOKUP(B83,Startlist!B:F,5,FALSE)</f>
        <v>RUS</v>
      </c>
      <c r="F83" s="210" t="str">
        <f>VLOOKUP(B83,Startlist!B:H,7,FALSE)</f>
        <v>Mitsubishi Lancer Evo 10</v>
      </c>
      <c r="G83" s="210" t="str">
        <f>VLOOKUP(B83,Startlist!B:H,6,FALSE)</f>
        <v>Boris Zimin</v>
      </c>
      <c r="H83" s="218" t="str">
        <f>VLOOKUP(B83,Results!B:P,13,FALSE)</f>
        <v> 5.37,9</v>
      </c>
    </row>
    <row r="84" spans="1:8" ht="15" customHeight="1">
      <c r="A84" s="216">
        <f t="shared" si="1"/>
        <v>77</v>
      </c>
      <c r="B84" s="176">
        <v>155</v>
      </c>
      <c r="C84" s="209" t="str">
        <f>VLOOKUP(B84,Startlist!B:F,2,FALSE)</f>
        <v>E10</v>
      </c>
      <c r="D84" s="210" t="str">
        <f>CONCATENATE(VLOOKUP(B84,Startlist!B:H,3,FALSE)," / ",VLOOKUP(B84,Startlist!B:H,4,FALSE))</f>
        <v>Janek Ojala / Marko Heinoja</v>
      </c>
      <c r="E84" s="211" t="str">
        <f>VLOOKUP(B84,Startlist!B:F,5,FALSE)</f>
        <v>EST</v>
      </c>
      <c r="F84" s="210" t="str">
        <f>VLOOKUP(B84,Startlist!B:H,7,FALSE)</f>
        <v>VW Golf 2</v>
      </c>
      <c r="G84" s="210" t="str">
        <f>VLOOKUP(B84,Startlist!B:H,6,FALSE)</f>
        <v>LaitseRallyPark</v>
      </c>
      <c r="H84" s="218" t="str">
        <f>VLOOKUP(B84,Results!B:P,13,FALSE)</f>
        <v> 5.42,8</v>
      </c>
    </row>
    <row r="85" spans="1:8" ht="15" customHeight="1">
      <c r="A85" s="216">
        <f t="shared" si="1"/>
        <v>78</v>
      </c>
      <c r="B85" s="176">
        <v>124</v>
      </c>
      <c r="C85" s="209" t="str">
        <f>VLOOKUP(B85,Startlist!B:F,2,FALSE)</f>
        <v>E11</v>
      </c>
      <c r="D85" s="210" t="str">
        <f>CONCATENATE(VLOOKUP(B85,Startlist!B:H,3,FALSE)," / ",VLOOKUP(B85,Startlist!B:H,4,FALSE))</f>
        <v>Bogdan Shemet / Heldur Allas</v>
      </c>
      <c r="E85" s="211" t="str">
        <f>VLOOKUP(B85,Startlist!B:F,5,FALSE)</f>
        <v>EST</v>
      </c>
      <c r="F85" s="210" t="str">
        <f>VLOOKUP(B85,Startlist!B:H,7,FALSE)</f>
        <v>BMW 320</v>
      </c>
      <c r="G85" s="210" t="str">
        <f>VLOOKUP(B85,Startlist!B:H,6,FALSE)</f>
        <v>ECOM Motorsport</v>
      </c>
      <c r="H85" s="218" t="str">
        <f>VLOOKUP(B85,Results!B:P,13,FALSE)</f>
        <v> 5.43,5</v>
      </c>
    </row>
    <row r="86" spans="1:8" ht="15" customHeight="1">
      <c r="A86" s="216">
        <f t="shared" si="1"/>
        <v>79</v>
      </c>
      <c r="B86" s="176">
        <v>136</v>
      </c>
      <c r="C86" s="209" t="str">
        <f>VLOOKUP(B86,Startlist!B:F,2,FALSE)</f>
        <v>E10</v>
      </c>
      <c r="D86" s="210" t="str">
        <f>CONCATENATE(VLOOKUP(B86,Startlist!B:H,3,FALSE)," / ",VLOOKUP(B86,Startlist!B:H,4,FALSE))</f>
        <v>Marten Madissoo / Vivo Pender</v>
      </c>
      <c r="E86" s="211" t="str">
        <f>VLOOKUP(B86,Startlist!B:F,5,FALSE)</f>
        <v>EST</v>
      </c>
      <c r="F86" s="210" t="str">
        <f>VLOOKUP(B86,Startlist!B:H,7,FALSE)</f>
        <v>Ford Fiesta</v>
      </c>
      <c r="G86" s="210" t="str">
        <f>VLOOKUP(B86,Startlist!B:H,6,FALSE)</f>
        <v>T.T. Racing Team</v>
      </c>
      <c r="H86" s="218" t="str">
        <f>VLOOKUP(B86,Results!B:P,13,FALSE)</f>
        <v> 5.44,4</v>
      </c>
    </row>
    <row r="87" spans="1:8" ht="15" customHeight="1">
      <c r="A87" s="216">
        <f t="shared" si="1"/>
        <v>80</v>
      </c>
      <c r="B87" s="176">
        <v>145</v>
      </c>
      <c r="C87" s="209" t="str">
        <f>VLOOKUP(B87,Startlist!B:F,2,FALSE)</f>
        <v>E13</v>
      </c>
      <c r="D87" s="210" t="str">
        <f>CONCATENATE(VLOOKUP(B87,Startlist!B:H,3,FALSE)," / ",VLOOKUP(B87,Startlist!B:H,4,FALSE))</f>
        <v>Aare Müil / Tiit Vanamölder</v>
      </c>
      <c r="E87" s="211" t="str">
        <f>VLOOKUP(B87,Startlist!B:F,5,FALSE)</f>
        <v>EST</v>
      </c>
      <c r="F87" s="210" t="str">
        <f>VLOOKUP(B87,Startlist!B:H,7,FALSE)</f>
        <v>GAZ 51</v>
      </c>
      <c r="G87" s="210" t="str">
        <f>VLOOKUP(B87,Startlist!B:H,6,FALSE)</f>
        <v>Märjamaa Rally Team</v>
      </c>
      <c r="H87" s="218" t="str">
        <f>VLOOKUP(B87,Results!B:P,13,FALSE)</f>
        <v> 5.49,3</v>
      </c>
    </row>
    <row r="88" spans="1:8" ht="15" customHeight="1">
      <c r="A88" s="216">
        <f t="shared" si="1"/>
        <v>81</v>
      </c>
      <c r="B88" s="176">
        <v>140</v>
      </c>
      <c r="C88" s="209" t="str">
        <f>VLOOKUP(B88,Startlist!B:F,2,FALSE)</f>
        <v>E10</v>
      </c>
      <c r="D88" s="210" t="str">
        <f>CONCATENATE(VLOOKUP(B88,Startlist!B:H,3,FALSE)," / ",VLOOKUP(B88,Startlist!B:H,4,FALSE))</f>
        <v>Margus Reek / Iveta Klavina</v>
      </c>
      <c r="E88" s="211" t="str">
        <f>VLOOKUP(B88,Startlist!B:F,5,FALSE)</f>
        <v>EST / LAT</v>
      </c>
      <c r="F88" s="210" t="str">
        <f>VLOOKUP(B88,Startlist!B:H,7,FALSE)</f>
        <v>Lada VFTS</v>
      </c>
      <c r="G88" s="210" t="str">
        <f>VLOOKUP(B88,Startlist!B:H,6,FALSE)</f>
        <v>Yellow Racing</v>
      </c>
      <c r="H88" s="218" t="str">
        <f>VLOOKUP(B88,Results!B:P,13,FALSE)</f>
        <v> 5.49,6</v>
      </c>
    </row>
    <row r="89" spans="1:8" ht="15" customHeight="1">
      <c r="A89" s="216">
        <f t="shared" si="1"/>
        <v>82</v>
      </c>
      <c r="B89" s="176">
        <v>150</v>
      </c>
      <c r="C89" s="209" t="str">
        <f>VLOOKUP(B89,Startlist!B:F,2,FALSE)</f>
        <v>E13</v>
      </c>
      <c r="D89" s="210" t="str">
        <f>CONCATENATE(VLOOKUP(B89,Startlist!B:H,3,FALSE)," / ",VLOOKUP(B89,Startlist!B:H,4,FALSE))</f>
        <v>Taavi Kōrge / Mati Otsing</v>
      </c>
      <c r="E89" s="211" t="str">
        <f>VLOOKUP(B89,Startlist!B:F,5,FALSE)</f>
        <v>EST</v>
      </c>
      <c r="F89" s="210" t="str">
        <f>VLOOKUP(B89,Startlist!B:H,7,FALSE)</f>
        <v>GAZ 51</v>
      </c>
      <c r="G89" s="210" t="str">
        <f>VLOOKUP(B89,Startlist!B:H,6,FALSE)</f>
        <v>Sar-Tech Motorsport</v>
      </c>
      <c r="H89" s="218" t="str">
        <f>VLOOKUP(B89,Results!B:P,13,FALSE)</f>
        <v> 5.56,0</v>
      </c>
    </row>
    <row r="90" spans="1:8" ht="15" customHeight="1">
      <c r="A90" s="216">
        <f t="shared" si="1"/>
        <v>83</v>
      </c>
      <c r="B90" s="176">
        <v>98</v>
      </c>
      <c r="C90" s="209" t="str">
        <f>VLOOKUP(B90,Startlist!B:F,2,FALSE)</f>
        <v>R4</v>
      </c>
      <c r="D90" s="210" t="str">
        <f>CONCATENATE(VLOOKUP(B90,Startlist!B:H,3,FALSE)," / ",VLOOKUP(B90,Startlist!B:H,4,FALSE))</f>
        <v>Grigory Vasilevsky / Aleksei Krylov</v>
      </c>
      <c r="E90" s="211" t="str">
        <f>VLOOKUP(B90,Startlist!B:F,5,FALSE)</f>
        <v>RUS</v>
      </c>
      <c r="F90" s="210" t="str">
        <f>VLOOKUP(B90,Startlist!B:H,7,FALSE)</f>
        <v>Mitsubishi Lancer Evo 9</v>
      </c>
      <c r="G90" s="210" t="str">
        <f>VLOOKUP(B90,Startlist!B:H,6,FALSE)</f>
        <v>ART Rally</v>
      </c>
      <c r="H90" s="218" t="str">
        <f>VLOOKUP(B90,Results!B:P,13,FALSE)</f>
        <v> 6.02,2</v>
      </c>
    </row>
    <row r="91" spans="1:8" ht="15" customHeight="1">
      <c r="A91" s="216">
        <f t="shared" si="1"/>
        <v>84</v>
      </c>
      <c r="B91" s="176">
        <v>120</v>
      </c>
      <c r="C91" s="209" t="str">
        <f>VLOOKUP(B91,Startlist!B:F,2,FALSE)</f>
        <v>E12</v>
      </c>
      <c r="D91" s="210" t="str">
        <f>CONCATENATE(VLOOKUP(B91,Startlist!B:H,3,FALSE)," / ",VLOOKUP(B91,Startlist!B:H,4,FALSE))</f>
        <v>Raimonds Rozentals / Martins Mietins</v>
      </c>
      <c r="E91" s="211" t="str">
        <f>VLOOKUP(B91,Startlist!B:F,5,FALSE)</f>
        <v>LAT</v>
      </c>
      <c r="F91" s="210" t="str">
        <f>VLOOKUP(B91,Startlist!B:H,7,FALSE)</f>
        <v>Subaru Impreza</v>
      </c>
      <c r="G91" s="210" t="str">
        <f>VLOOKUP(B91,Startlist!B:H,6,FALSE)</f>
        <v>Gold Group Racing</v>
      </c>
      <c r="H91" s="218" t="str">
        <f>VLOOKUP(B91,Results!B:P,13,FALSE)</f>
        <v> 6.04,0</v>
      </c>
    </row>
    <row r="92" spans="1:8" ht="15" customHeight="1">
      <c r="A92" s="216">
        <f t="shared" si="1"/>
        <v>85</v>
      </c>
      <c r="B92" s="176">
        <v>156</v>
      </c>
      <c r="C92" s="209" t="str">
        <f>VLOOKUP(B92,Startlist!B:F,2,FALSE)</f>
        <v>E9</v>
      </c>
      <c r="D92" s="210" t="str">
        <f>CONCATENATE(VLOOKUP(B92,Startlist!B:H,3,FALSE)," / ",VLOOKUP(B92,Startlist!B:H,4,FALSE))</f>
        <v>Villu Mättik / Kristjan Len</v>
      </c>
      <c r="E92" s="211" t="str">
        <f>VLOOKUP(B92,Startlist!B:F,5,FALSE)</f>
        <v>EST</v>
      </c>
      <c r="F92" s="210" t="str">
        <f>VLOOKUP(B92,Startlist!B:H,7,FALSE)</f>
        <v>Lada VFTS</v>
      </c>
      <c r="G92" s="210" t="str">
        <f>VLOOKUP(B92,Startlist!B:H,6,FALSE)</f>
        <v>SK Villu</v>
      </c>
      <c r="H92" s="218" t="str">
        <f>VLOOKUP(B92,Results!B:P,13,FALSE)</f>
        <v> 6.04,9</v>
      </c>
    </row>
    <row r="93" spans="1:8" ht="15" customHeight="1">
      <c r="A93" s="216">
        <f t="shared" si="1"/>
        <v>86</v>
      </c>
      <c r="B93" s="176">
        <v>149</v>
      </c>
      <c r="C93" s="209" t="str">
        <f>VLOOKUP(B93,Startlist!B:F,2,FALSE)</f>
        <v>E13</v>
      </c>
      <c r="D93" s="210" t="str">
        <f>CONCATENATE(VLOOKUP(B93,Startlist!B:H,3,FALSE)," / ",VLOOKUP(B93,Startlist!B:H,4,FALSE))</f>
        <v>Kaido Vilu / Andrus Markson</v>
      </c>
      <c r="E93" s="211" t="str">
        <f>VLOOKUP(B93,Startlist!B:F,5,FALSE)</f>
        <v>EST</v>
      </c>
      <c r="F93" s="210" t="str">
        <f>VLOOKUP(B93,Startlist!B:H,7,FALSE)</f>
        <v>GAZ 51</v>
      </c>
      <c r="G93" s="210" t="str">
        <f>VLOOKUP(B93,Startlist!B:H,6,FALSE)</f>
        <v>GAZ Ralliklubi</v>
      </c>
      <c r="H93" s="218" t="str">
        <f>VLOOKUP(B93,Results!B:P,13,FALSE)</f>
        <v> 6.31,0</v>
      </c>
    </row>
    <row r="94" spans="1:8" ht="15" customHeight="1">
      <c r="A94" s="216">
        <f t="shared" si="1"/>
        <v>87</v>
      </c>
      <c r="B94" s="176">
        <v>153</v>
      </c>
      <c r="C94" s="209" t="str">
        <f>VLOOKUP(B94,Startlist!B:F,2,FALSE)</f>
        <v>E13</v>
      </c>
      <c r="D94" s="210" t="str">
        <f>CONCATENATE(VLOOKUP(B94,Startlist!B:H,3,FALSE)," / ",VLOOKUP(B94,Startlist!B:H,4,FALSE))</f>
        <v>Rünno Niitsalu / Jaanus Pedius</v>
      </c>
      <c r="E94" s="211" t="str">
        <f>VLOOKUP(B94,Startlist!B:F,5,FALSE)</f>
        <v>EST</v>
      </c>
      <c r="F94" s="210" t="str">
        <f>VLOOKUP(B94,Startlist!B:H,7,FALSE)</f>
        <v>GAZ 53</v>
      </c>
      <c r="G94" s="210" t="str">
        <f>VLOOKUP(B94,Startlist!B:H,6,FALSE)</f>
        <v>GAZ Ralliklubi</v>
      </c>
      <c r="H94" s="218" t="str">
        <f>VLOOKUP(B94,Results!B:P,13,FALSE)</f>
        <v> 6.49,8</v>
      </c>
    </row>
    <row r="95" spans="1:8" ht="15" customHeight="1">
      <c r="A95" s="216">
        <f t="shared" si="1"/>
        <v>88</v>
      </c>
      <c r="B95" s="176">
        <v>152</v>
      </c>
      <c r="C95" s="209" t="str">
        <f>VLOOKUP(B95,Startlist!B:F,2,FALSE)</f>
        <v>E13</v>
      </c>
      <c r="D95" s="210" t="str">
        <f>CONCATENATE(VLOOKUP(B95,Startlist!B:H,3,FALSE)," / ",VLOOKUP(B95,Startlist!B:H,4,FALSE))</f>
        <v>Janno Nuiamäe / Harri Jōessar</v>
      </c>
      <c r="E95" s="211" t="str">
        <f>VLOOKUP(B95,Startlist!B:F,5,FALSE)</f>
        <v>EST</v>
      </c>
      <c r="F95" s="210" t="str">
        <f>VLOOKUP(B95,Startlist!B:H,7,FALSE)</f>
        <v>GAZ 51</v>
      </c>
      <c r="G95" s="210" t="str">
        <f>VLOOKUP(B95,Startlist!B:H,6,FALSE)</f>
        <v>GAZ Ralliklubi</v>
      </c>
      <c r="H95" s="218" t="str">
        <f>VLOOKUP(B95,Results!B:P,13,FALSE)</f>
        <v>21.02,0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185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8" ht="15.75">
      <c r="E1" s="1" t="str">
        <f>Startlist!$F1</f>
        <v> </v>
      </c>
      <c r="H1" s="187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152" t="s">
        <v>1791</v>
      </c>
      <c r="C6" s="3"/>
      <c r="H6" s="151"/>
    </row>
    <row r="7" spans="2:8" ht="12.75">
      <c r="B7" s="219" t="s">
        <v>1809</v>
      </c>
      <c r="C7" s="212" t="s">
        <v>1785</v>
      </c>
      <c r="D7" s="213" t="s">
        <v>1786</v>
      </c>
      <c r="E7" s="212"/>
      <c r="F7" s="214" t="s">
        <v>1806</v>
      </c>
      <c r="G7" s="215" t="s">
        <v>1805</v>
      </c>
      <c r="H7" s="220" t="s">
        <v>1798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VLOOKUP(B8,Results!B:P,15,FALSE)</f>
        <v>59.26,8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VLOOKUP(B9,Results!B:P,15,FALSE)</f>
        <v>59.29,2</v>
      </c>
    </row>
    <row r="10" spans="1:8" ht="15" customHeight="1">
      <c r="A10" s="216">
        <f aca="true" t="shared" si="0" ref="A10:A73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VLOOKUP(B10,Results!B:P,15,FALSE)</f>
        <v>59.56,1</v>
      </c>
    </row>
    <row r="11" spans="1:8" ht="15" customHeight="1">
      <c r="A11" s="216">
        <f t="shared" si="0"/>
        <v>4</v>
      </c>
      <c r="B11" s="176">
        <v>6</v>
      </c>
      <c r="C11" s="209" t="str">
        <f>VLOOKUP(B11,Startlist!B:F,2,FALSE)</f>
        <v>N4</v>
      </c>
      <c r="D11" s="210" t="str">
        <f>CONCATENATE(VLOOKUP(B11,Startlist!B:H,3,FALSE)," / ",VLOOKUP(B11,Startlist!B:H,4,FALSE))</f>
        <v>Egon Kaur / Erik Lepikson</v>
      </c>
      <c r="E11" s="211" t="str">
        <f>VLOOKUP(B11,Startlist!B:F,5,FALSE)</f>
        <v>EST</v>
      </c>
      <c r="F11" s="210" t="str">
        <f>VLOOKUP(B11,Startlist!B:H,7,FALSE)</f>
        <v>Mitsubishi Lancer Evo 10</v>
      </c>
      <c r="G11" s="210" t="str">
        <f>VLOOKUP(B11,Startlist!B:H,6,FALSE)</f>
        <v>Carglass Motorsport</v>
      </c>
      <c r="H11" s="218" t="str">
        <f>VLOOKUP(B11,Results!B:P,15,FALSE)</f>
        <v> 1:00.40,2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VLOOKUP(B12,Results!B:P,15,FALSE)</f>
        <v> 1:00.57,3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VLOOKUP(B13,Results!B:P,15,FALSE)</f>
        <v> 1:01.06,5</v>
      </c>
    </row>
    <row r="14" spans="1:8" ht="15" customHeight="1">
      <c r="A14" s="216">
        <f t="shared" si="0"/>
        <v>7</v>
      </c>
      <c r="B14" s="176">
        <v>8</v>
      </c>
      <c r="C14" s="209" t="str">
        <f>VLOOKUP(B14,Startlist!B:F,2,FALSE)</f>
        <v>N4</v>
      </c>
      <c r="D14" s="210" t="str">
        <f>CONCATENATE(VLOOKUP(B14,Startlist!B:H,3,FALSE)," / ",VLOOKUP(B14,Startlist!B:H,4,FALSE))</f>
        <v>Rainer Aus / Simo Koskinen</v>
      </c>
      <c r="E14" s="211" t="str">
        <f>VLOOKUP(B14,Startlist!B:F,5,FALSE)</f>
        <v>EST</v>
      </c>
      <c r="F14" s="210" t="str">
        <f>VLOOKUP(B14,Startlist!B:H,7,FALSE)</f>
        <v>Mitsubishi Lancer Evo 9</v>
      </c>
      <c r="G14" s="210" t="str">
        <f>VLOOKUP(B14,Startlist!B:H,6,FALSE)</f>
        <v>Carglass Motorsport</v>
      </c>
      <c r="H14" s="218" t="str">
        <f>VLOOKUP(B14,Results!B:P,15,FALSE)</f>
        <v> 1:01.14,3</v>
      </c>
    </row>
    <row r="15" spans="1:8" ht="15" customHeight="1">
      <c r="A15" s="216">
        <f t="shared" si="0"/>
        <v>8</v>
      </c>
      <c r="B15" s="176">
        <v>3</v>
      </c>
      <c r="C15" s="209" t="str">
        <f>VLOOKUP(B15,Startlist!B:F,2,FALSE)</f>
        <v>R4</v>
      </c>
      <c r="D15" s="210" t="str">
        <f>CONCATENATE(VLOOKUP(B15,Startlist!B:H,3,FALSE)," / ",VLOOKUP(B15,Startlist!B:H,4,FALSE))</f>
        <v>Martin Kangur / Kristo Kraag</v>
      </c>
      <c r="E15" s="211" t="str">
        <f>VLOOKUP(B15,Startlist!B:F,5,FALSE)</f>
        <v>EST</v>
      </c>
      <c r="F15" s="210" t="str">
        <f>VLOOKUP(B15,Startlist!B:H,7,FALSE)</f>
        <v>Ford Fiesta R5</v>
      </c>
      <c r="G15" s="210" t="str">
        <f>VLOOKUP(B15,Startlist!B:H,6,FALSE)</f>
        <v>MM-Motorsport</v>
      </c>
      <c r="H15" s="218" t="str">
        <f>VLOOKUP(B15,Results!B:P,15,FALSE)</f>
        <v> 1:01.39,0</v>
      </c>
    </row>
    <row r="16" spans="1:8" ht="15" customHeight="1">
      <c r="A16" s="216">
        <f t="shared" si="0"/>
        <v>9</v>
      </c>
      <c r="B16" s="176">
        <v>11</v>
      </c>
      <c r="C16" s="209" t="str">
        <f>VLOOKUP(B16,Startlist!B:F,2,FALSE)</f>
        <v>N4</v>
      </c>
      <c r="D16" s="210" t="str">
        <f>CONCATENATE(VLOOKUP(B16,Startlist!B:H,3,FALSE)," / ",VLOOKUP(B16,Startlist!B:H,4,FALSE))</f>
        <v>Roland Murakas / Kalle Adler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Prorehv Rally Team</v>
      </c>
      <c r="H16" s="218" t="str">
        <f>VLOOKUP(B16,Results!B:P,15,FALSE)</f>
        <v> 1:01.57,3</v>
      </c>
    </row>
    <row r="17" spans="1:8" ht="15" customHeight="1">
      <c r="A17" s="216">
        <f t="shared" si="0"/>
        <v>10</v>
      </c>
      <c r="B17" s="176">
        <v>14</v>
      </c>
      <c r="C17" s="209" t="str">
        <f>VLOOKUP(B17,Startlist!B:F,2,FALSE)</f>
        <v>N4</v>
      </c>
      <c r="D17" s="210" t="str">
        <f>CONCATENATE(VLOOKUP(B17,Startlist!B:H,3,FALSE)," / ",VLOOKUP(B17,Startlist!B:H,4,FALSE))</f>
        <v>Markus Abram / Rein Jōessar</v>
      </c>
      <c r="E17" s="211" t="str">
        <f>VLOOKUP(B17,Startlist!B:F,5,FALSE)</f>
        <v>EST</v>
      </c>
      <c r="F17" s="210" t="str">
        <f>VLOOKUP(B17,Startlist!B:H,7,FALSE)</f>
        <v>Mitsubishi Lancer Evo 10</v>
      </c>
      <c r="G17" s="210" t="str">
        <f>VLOOKUP(B17,Startlist!B:H,6,FALSE)</f>
        <v>Merkomar Motorsport</v>
      </c>
      <c r="H17" s="218" t="str">
        <f>VLOOKUP(B17,Results!B:P,15,FALSE)</f>
        <v> 1:02.29,2</v>
      </c>
    </row>
    <row r="18" spans="1:8" ht="15" customHeight="1">
      <c r="A18" s="216">
        <f t="shared" si="0"/>
        <v>11</v>
      </c>
      <c r="B18" s="176">
        <v>20</v>
      </c>
      <c r="C18" s="209" t="str">
        <f>VLOOKUP(B18,Startlist!B:F,2,FALSE)</f>
        <v>E12</v>
      </c>
      <c r="D18" s="210" t="str">
        <f>CONCATENATE(VLOOKUP(B18,Startlist!B:H,3,FALSE)," / ",VLOOKUP(B18,Startlist!B:H,4,FALSE))</f>
        <v>Giedrius Notkus / Dainius Alekna</v>
      </c>
      <c r="E18" s="211" t="str">
        <f>VLOOKUP(B18,Startlist!B:F,5,FALSE)</f>
        <v>LIT</v>
      </c>
      <c r="F18" s="210" t="str">
        <f>VLOOKUP(B18,Startlist!B:H,7,FALSE)</f>
        <v>Mitsubishi Lancer Evo 9</v>
      </c>
      <c r="G18" s="210" t="str">
        <f>VLOOKUP(B18,Startlist!B:H,6,FALSE)</f>
        <v>ASK Autorikona</v>
      </c>
      <c r="H18" s="218" t="str">
        <f>VLOOKUP(B18,Results!B:P,15,FALSE)</f>
        <v> 1:02.46,1</v>
      </c>
    </row>
    <row r="19" spans="1:8" ht="15" customHeight="1">
      <c r="A19" s="216">
        <f t="shared" si="0"/>
        <v>12</v>
      </c>
      <c r="B19" s="176">
        <v>21</v>
      </c>
      <c r="C19" s="209" t="str">
        <f>VLOOKUP(B19,Startlist!B:F,2,FALSE)</f>
        <v>R4</v>
      </c>
      <c r="D19" s="210" t="str">
        <f>CONCATENATE(VLOOKUP(B19,Startlist!B:H,3,FALSE)," / ",VLOOKUP(B19,Startlist!B:H,4,FALSE))</f>
        <v>Yurii Kochmar / Sergii Koval</v>
      </c>
      <c r="E19" s="211" t="str">
        <f>VLOOKUP(B19,Startlist!B:F,5,FALSE)</f>
        <v>UKR</v>
      </c>
      <c r="F19" s="210" t="str">
        <f>VLOOKUP(B19,Startlist!B:H,7,FALSE)</f>
        <v>Mitsubishi Lancer Evo 10</v>
      </c>
      <c r="G19" s="210" t="str">
        <f>VLOOKUP(B19,Startlist!B:H,6,FALSE)</f>
        <v>Odessa Rally Team</v>
      </c>
      <c r="H19" s="218" t="str">
        <f>VLOOKUP(B19,Results!B:P,15,FALSE)</f>
        <v> 1:03.21,1</v>
      </c>
    </row>
    <row r="20" spans="1:8" ht="15" customHeight="1">
      <c r="A20" s="216">
        <f t="shared" si="0"/>
        <v>13</v>
      </c>
      <c r="B20" s="176">
        <v>23</v>
      </c>
      <c r="C20" s="209" t="str">
        <f>VLOOKUP(B20,Startlist!B:F,2,FALSE)</f>
        <v>N4</v>
      </c>
      <c r="D20" s="210" t="str">
        <f>CONCATENATE(VLOOKUP(B20,Startlist!B:H,3,FALSE)," / ",VLOOKUP(B20,Startlist!B:H,4,FALSE))</f>
        <v>Oliver Ojaperv / Jarno Talve</v>
      </c>
      <c r="E20" s="211" t="str">
        <f>VLOOKUP(B20,Startlist!B:F,5,FALSE)</f>
        <v>EST</v>
      </c>
      <c r="F20" s="210" t="str">
        <f>VLOOKUP(B20,Startlist!B:H,7,FALSE)</f>
        <v>Subaru Impreza</v>
      </c>
      <c r="G20" s="210" t="str">
        <f>VLOOKUP(B20,Startlist!B:H,6,FALSE)</f>
        <v>OK TSK</v>
      </c>
      <c r="H20" s="218" t="str">
        <f>VLOOKUP(B20,Results!B:P,15,FALSE)</f>
        <v> 1:03.32,9</v>
      </c>
    </row>
    <row r="21" spans="1:8" ht="15" customHeight="1">
      <c r="A21" s="216">
        <f t="shared" si="0"/>
        <v>14</v>
      </c>
      <c r="B21" s="176">
        <v>24</v>
      </c>
      <c r="C21" s="209" t="str">
        <f>VLOOKUP(B21,Startlist!B:F,2,FALSE)</f>
        <v>R4</v>
      </c>
      <c r="D21" s="210" t="str">
        <f>CONCATENATE(VLOOKUP(B21,Startlist!B:H,3,FALSE)," / ",VLOOKUP(B21,Startlist!B:H,4,FALSE))</f>
        <v>Tomi Tukiainen / Mikko Pohjanharju</v>
      </c>
      <c r="E21" s="211" t="str">
        <f>VLOOKUP(B21,Startlist!B:F,5,FALSE)</f>
        <v>FIN</v>
      </c>
      <c r="F21" s="210" t="str">
        <f>VLOOKUP(B21,Startlist!B:H,7,FALSE)</f>
        <v>Ford Fiesta S2000</v>
      </c>
      <c r="G21" s="210" t="str">
        <f>VLOOKUP(B21,Startlist!B:H,6,FALSE)</f>
        <v>Futursoft Racing Team</v>
      </c>
      <c r="H21" s="218" t="str">
        <f>VLOOKUP(B21,Results!B:P,15,FALSE)</f>
        <v> 1:03.39,3</v>
      </c>
    </row>
    <row r="22" spans="1:8" ht="15" customHeight="1">
      <c r="A22" s="216">
        <f t="shared" si="0"/>
        <v>15</v>
      </c>
      <c r="B22" s="176">
        <v>16</v>
      </c>
      <c r="C22" s="209" t="str">
        <f>VLOOKUP(B22,Startlist!B:F,2,FALSE)</f>
        <v>R4</v>
      </c>
      <c r="D22" s="210" t="str">
        <f>CONCATENATE(VLOOKUP(B22,Startlist!B:H,3,FALSE)," / ",VLOOKUP(B22,Startlist!B:H,4,FALSE))</f>
        <v>Radik Shaymiev / Maxim Tsvetkov</v>
      </c>
      <c r="E22" s="211" t="str">
        <f>VLOOKUP(B22,Startlist!B:F,5,FALSE)</f>
        <v>RUS</v>
      </c>
      <c r="F22" s="210" t="str">
        <f>VLOOKUP(B22,Startlist!B:H,7,FALSE)</f>
        <v>Peugeot 207 Sport</v>
      </c>
      <c r="G22" s="210" t="str">
        <f>VLOOKUP(B22,Startlist!B:H,6,FALSE)</f>
        <v>Taif Rally Team</v>
      </c>
      <c r="H22" s="218" t="str">
        <f>VLOOKUP(B22,Results!B:P,15,FALSE)</f>
        <v> 1:03.44,3</v>
      </c>
    </row>
    <row r="23" spans="1:8" ht="15" customHeight="1">
      <c r="A23" s="216">
        <f t="shared" si="0"/>
        <v>16</v>
      </c>
      <c r="B23" s="176">
        <v>17</v>
      </c>
      <c r="C23" s="209" t="str">
        <f>VLOOKUP(B23,Startlist!B:F,2,FALSE)</f>
        <v>R4</v>
      </c>
      <c r="D23" s="210" t="str">
        <f>CONCATENATE(VLOOKUP(B23,Startlist!B:H,3,FALSE)," / ",VLOOKUP(B23,Startlist!B:H,4,FALSE))</f>
        <v>Rokas Kvaraciejus / Mindaugas Cepulis</v>
      </c>
      <c r="E23" s="211" t="str">
        <f>VLOOKUP(B23,Startlist!B:F,5,FALSE)</f>
        <v>LIT</v>
      </c>
      <c r="F23" s="210" t="str">
        <f>VLOOKUP(B23,Startlist!B:H,7,FALSE)</f>
        <v>Mitsubishi Lancer Evo 10</v>
      </c>
      <c r="G23" s="210" t="str">
        <f>VLOOKUP(B23,Startlist!B:H,6,FALSE)</f>
        <v>VSI Automaksis</v>
      </c>
      <c r="H23" s="218" t="str">
        <f>VLOOKUP(B23,Results!B:P,15,FALSE)</f>
        <v> 1:04.07,4</v>
      </c>
    </row>
    <row r="24" spans="1:8" ht="15" customHeight="1">
      <c r="A24" s="216">
        <f t="shared" si="0"/>
        <v>17</v>
      </c>
      <c r="B24" s="176">
        <v>32</v>
      </c>
      <c r="C24" s="209" t="str">
        <f>VLOOKUP(B24,Startlist!B:F,2,FALSE)</f>
        <v>E12</v>
      </c>
      <c r="D24" s="210" t="str">
        <f>CONCATENATE(VLOOKUP(B24,Startlist!B:H,3,FALSE)," / ",VLOOKUP(B24,Startlist!B:H,4,FALSE))</f>
        <v>Vladimir Ivanov / Oleg Zimin</v>
      </c>
      <c r="E24" s="211" t="str">
        <f>VLOOKUP(B24,Startlist!B:F,5,FALSE)</f>
        <v>RUS</v>
      </c>
      <c r="F24" s="210" t="str">
        <f>VLOOKUP(B24,Startlist!B:H,7,FALSE)</f>
        <v>Mitsubishi Lancer Evo 7</v>
      </c>
      <c r="G24" s="210" t="str">
        <f>VLOOKUP(B24,Startlist!B:H,6,FALSE)</f>
        <v>PSC Motorsport</v>
      </c>
      <c r="H24" s="218" t="str">
        <f>VLOOKUP(B24,Results!B:P,15,FALSE)</f>
        <v> 1:04.19,7</v>
      </c>
    </row>
    <row r="25" spans="1:8" ht="15" customHeight="1">
      <c r="A25" s="216">
        <f t="shared" si="0"/>
        <v>18</v>
      </c>
      <c r="B25" s="176">
        <v>22</v>
      </c>
      <c r="C25" s="209" t="str">
        <f>VLOOKUP(B25,Startlist!B:F,2,FALSE)</f>
        <v>E12</v>
      </c>
      <c r="D25" s="210" t="str">
        <f>CONCATENATE(VLOOKUP(B25,Startlist!B:H,3,FALSE)," / ",VLOOKUP(B25,Startlist!B:H,4,FALSE))</f>
        <v>Hendrik Kers / Viljo Vider</v>
      </c>
      <c r="E25" s="211" t="str">
        <f>VLOOKUP(B25,Startlist!B:F,5,FALSE)</f>
        <v>EST</v>
      </c>
      <c r="F25" s="210" t="str">
        <f>VLOOKUP(B25,Startlist!B:H,7,FALSE)</f>
        <v>Mitsubishi Lancer Evo 5</v>
      </c>
      <c r="G25" s="210" t="str">
        <f>VLOOKUP(B25,Startlist!B:H,6,FALSE)</f>
        <v>PSC Motorsport</v>
      </c>
      <c r="H25" s="218" t="str">
        <f>VLOOKUP(B25,Results!B:P,15,FALSE)</f>
        <v> 1:04.40,4</v>
      </c>
    </row>
    <row r="26" spans="1:8" ht="15" customHeight="1">
      <c r="A26" s="216">
        <f t="shared" si="0"/>
        <v>19</v>
      </c>
      <c r="B26" s="176">
        <v>26</v>
      </c>
      <c r="C26" s="209" t="str">
        <f>VLOOKUP(B26,Startlist!B:F,2,FALSE)</f>
        <v>E11</v>
      </c>
      <c r="D26" s="210" t="str">
        <f>CONCATENATE(VLOOKUP(B26,Startlist!B:H,3,FALSE)," / ",VLOOKUP(B26,Startlist!B:H,4,FALSE))</f>
        <v>Einar Laipaik / Siimo Suvemaa</v>
      </c>
      <c r="E26" s="211" t="str">
        <f>VLOOKUP(B26,Startlist!B:F,5,FALSE)</f>
        <v>EST</v>
      </c>
      <c r="F26" s="210" t="str">
        <f>VLOOKUP(B26,Startlist!B:H,7,FALSE)</f>
        <v>BMW M3</v>
      </c>
      <c r="G26" s="210" t="str">
        <f>VLOOKUP(B26,Startlist!B:H,6,FALSE)</f>
        <v>LaitseRallyPark</v>
      </c>
      <c r="H26" s="218" t="str">
        <f>VLOOKUP(B26,Results!B:P,15,FALSE)</f>
        <v> 1:04.48,0</v>
      </c>
    </row>
    <row r="27" spans="1:8" ht="15" customHeight="1">
      <c r="A27" s="216">
        <f t="shared" si="0"/>
        <v>20</v>
      </c>
      <c r="B27" s="176">
        <v>9</v>
      </c>
      <c r="C27" s="209" t="str">
        <f>VLOOKUP(B27,Startlist!B:F,2,FALSE)</f>
        <v>N4</v>
      </c>
      <c r="D27" s="210" t="str">
        <f>CONCATENATE(VLOOKUP(B27,Startlist!B:H,3,FALSE)," / ",VLOOKUP(B27,Startlist!B:H,4,FALSE))</f>
        <v>Raul Jeets / Andrus Toom</v>
      </c>
      <c r="E27" s="211" t="str">
        <f>VLOOKUP(B27,Startlist!B:F,5,FALSE)</f>
        <v>EST</v>
      </c>
      <c r="F27" s="210" t="str">
        <f>VLOOKUP(B27,Startlist!B:H,7,FALSE)</f>
        <v>Mitsubishi Lancer Evo 10</v>
      </c>
      <c r="G27" s="210" t="str">
        <f>VLOOKUP(B27,Startlist!B:H,6,FALSE)</f>
        <v>OT Racing</v>
      </c>
      <c r="H27" s="218" t="str">
        <f>VLOOKUP(B27,Results!B:P,15,FALSE)</f>
        <v> 1:04.53,0</v>
      </c>
    </row>
    <row r="28" spans="1:8" ht="15" customHeight="1">
      <c r="A28" s="216">
        <f t="shared" si="0"/>
        <v>21</v>
      </c>
      <c r="B28" s="176">
        <v>27</v>
      </c>
      <c r="C28" s="209" t="str">
        <f>VLOOKUP(B28,Startlist!B:F,2,FALSE)</f>
        <v>E11</v>
      </c>
      <c r="D28" s="210" t="str">
        <f>CONCATENATE(VLOOKUP(B28,Startlist!B:H,3,FALSE)," / ",VLOOKUP(B28,Startlist!B:H,4,FALSE))</f>
        <v>Ago Ahu / Kalle Ahu</v>
      </c>
      <c r="E28" s="211" t="str">
        <f>VLOOKUP(B28,Startlist!B:F,5,FALSE)</f>
        <v>EST</v>
      </c>
      <c r="F28" s="210" t="str">
        <f>VLOOKUP(B28,Startlist!B:H,7,FALSE)</f>
        <v>BMW M3</v>
      </c>
      <c r="G28" s="210" t="str">
        <f>VLOOKUP(B28,Startlist!B:H,6,FALSE)</f>
        <v>Sar-Tech Motorsport</v>
      </c>
      <c r="H28" s="218" t="str">
        <f>VLOOKUP(B28,Results!B:P,15,FALSE)</f>
        <v> 1:05.05,7</v>
      </c>
    </row>
    <row r="29" spans="1:8" ht="15" customHeight="1">
      <c r="A29" s="216">
        <f t="shared" si="0"/>
        <v>22</v>
      </c>
      <c r="B29" s="176">
        <v>40</v>
      </c>
      <c r="C29" s="209" t="str">
        <f>VLOOKUP(B29,Startlist!B:F,2,FALSE)</f>
        <v>E11</v>
      </c>
      <c r="D29" s="210" t="str">
        <f>CONCATENATE(VLOOKUP(B29,Startlist!B:H,3,FALSE)," / ",VLOOKUP(B29,Startlist!B:H,4,FALSE))</f>
        <v>Toomas Vask / Alar Tatrik</v>
      </c>
      <c r="E29" s="211" t="str">
        <f>VLOOKUP(B29,Startlist!B:F,5,FALSE)</f>
        <v>EST</v>
      </c>
      <c r="F29" s="210" t="str">
        <f>VLOOKUP(B29,Startlist!B:H,7,FALSE)</f>
        <v>BMW M3</v>
      </c>
      <c r="G29" s="210" t="str">
        <f>VLOOKUP(B29,Startlist!B:H,6,FALSE)</f>
        <v>LaitseRallyPark</v>
      </c>
      <c r="H29" s="218" t="str">
        <f>VLOOKUP(B29,Results!B:P,15,FALSE)</f>
        <v> 1:05.35,5</v>
      </c>
    </row>
    <row r="30" spans="1:8" ht="15" customHeight="1">
      <c r="A30" s="216">
        <f t="shared" si="0"/>
        <v>23</v>
      </c>
      <c r="B30" s="176">
        <v>25</v>
      </c>
      <c r="C30" s="209" t="str">
        <f>VLOOKUP(B30,Startlist!B:F,2,FALSE)</f>
        <v>A8</v>
      </c>
      <c r="D30" s="210" t="str">
        <f>CONCATENATE(VLOOKUP(B30,Startlist!B:H,3,FALSE)," / ",VLOOKUP(B30,Startlist!B:H,4,FALSE))</f>
        <v>Henri Raide / Raul Kulgevee</v>
      </c>
      <c r="E30" s="211" t="str">
        <f>VLOOKUP(B30,Startlist!B:F,5,FALSE)</f>
        <v>EST</v>
      </c>
      <c r="F30" s="210" t="str">
        <f>VLOOKUP(B30,Startlist!B:H,7,FALSE)</f>
        <v>Mitsubishi Lancer Evo 7</v>
      </c>
      <c r="G30" s="210" t="str">
        <f>VLOOKUP(B30,Startlist!B:H,6,FALSE)</f>
        <v>OK TSK</v>
      </c>
      <c r="H30" s="218" t="str">
        <f>VLOOKUP(B30,Results!B:P,15,FALSE)</f>
        <v> 1:05.48,5</v>
      </c>
    </row>
    <row r="31" spans="1:8" ht="15" customHeight="1">
      <c r="A31" s="216">
        <f t="shared" si="0"/>
        <v>24</v>
      </c>
      <c r="B31" s="176">
        <v>29</v>
      </c>
      <c r="C31" s="209" t="str">
        <f>VLOOKUP(B31,Startlist!B:F,2,FALSE)</f>
        <v>R4</v>
      </c>
      <c r="D31" s="210" t="str">
        <f>CONCATENATE(VLOOKUP(B31,Startlist!B:H,3,FALSE)," / ",VLOOKUP(B31,Startlist!B:H,4,FALSE))</f>
        <v>Alexander Mikhaylov / Normunds Kokins</v>
      </c>
      <c r="E31" s="211" t="str">
        <f>VLOOKUP(B31,Startlist!B:F,5,FALSE)</f>
        <v>RUS / LAT</v>
      </c>
      <c r="F31" s="210" t="str">
        <f>VLOOKUP(B31,Startlist!B:H,7,FALSE)</f>
        <v>Mitsubishi Lancer Evo 10</v>
      </c>
      <c r="G31" s="210" t="str">
        <f>VLOOKUP(B31,Startlist!B:H,6,FALSE)</f>
        <v>RIC Sport Rally Team</v>
      </c>
      <c r="H31" s="218" t="str">
        <f>VLOOKUP(B31,Results!B:P,15,FALSE)</f>
        <v> 1:06.03,8</v>
      </c>
    </row>
    <row r="32" spans="1:8" ht="15" customHeight="1">
      <c r="A32" s="216">
        <f t="shared" si="0"/>
        <v>25</v>
      </c>
      <c r="B32" s="176">
        <v>33</v>
      </c>
      <c r="C32" s="209" t="str">
        <f>VLOOKUP(B32,Startlist!B:F,2,FALSE)</f>
        <v>A6</v>
      </c>
      <c r="D32" s="210" t="str">
        <f>CONCATENATE(VLOOKUP(B32,Startlist!B:H,3,FALSE)," / ",VLOOKUP(B32,Startlist!B:H,4,FALSE))</f>
        <v>Sander Pärn / Ken Järveoja</v>
      </c>
      <c r="E32" s="211" t="str">
        <f>VLOOKUP(B32,Startlist!B:F,5,FALSE)</f>
        <v>EST</v>
      </c>
      <c r="F32" s="210" t="str">
        <f>VLOOKUP(B32,Startlist!B:H,7,FALSE)</f>
        <v>Ford Fiesta R2</v>
      </c>
      <c r="G32" s="210" t="str">
        <f>VLOOKUP(B32,Startlist!B:H,6,FALSE)</f>
        <v>Sander Pärn</v>
      </c>
      <c r="H32" s="218" t="str">
        <f>VLOOKUP(B32,Results!B:P,15,FALSE)</f>
        <v> 1:06.05,2</v>
      </c>
    </row>
    <row r="33" spans="1:8" ht="15" customHeight="1">
      <c r="A33" s="216">
        <f t="shared" si="0"/>
        <v>26</v>
      </c>
      <c r="B33" s="176">
        <v>55</v>
      </c>
      <c r="C33" s="209" t="str">
        <f>VLOOKUP(B33,Startlist!B:F,2,FALSE)</f>
        <v>N4</v>
      </c>
      <c r="D33" s="210" t="str">
        <f>CONCATENATE(VLOOKUP(B33,Startlist!B:H,3,FALSE)," / ",VLOOKUP(B33,Startlist!B:H,4,FALSE))</f>
        <v>Juri Sidorenko / Sergei Larens</v>
      </c>
      <c r="E33" s="211" t="str">
        <f>VLOOKUP(B33,Startlist!B:F,5,FALSE)</f>
        <v>RUS / EST</v>
      </c>
      <c r="F33" s="210" t="str">
        <f>VLOOKUP(B33,Startlist!B:H,7,FALSE)</f>
        <v>Mitsubishi Lancer Evo 9</v>
      </c>
      <c r="G33" s="210" t="str">
        <f>VLOOKUP(B33,Startlist!B:H,6,FALSE)</f>
        <v>Bliss Rally</v>
      </c>
      <c r="H33" s="218" t="str">
        <f>VLOOKUP(B33,Results!B:P,15,FALSE)</f>
        <v> 1:06.23,7</v>
      </c>
    </row>
    <row r="34" spans="1:8" ht="15" customHeight="1">
      <c r="A34" s="216">
        <f t="shared" si="0"/>
        <v>27</v>
      </c>
      <c r="B34" s="176">
        <v>56</v>
      </c>
      <c r="C34" s="209" t="str">
        <f>VLOOKUP(B34,Startlist!B:F,2,FALSE)</f>
        <v>E12</v>
      </c>
      <c r="D34" s="210" t="str">
        <f>CONCATENATE(VLOOKUP(B34,Startlist!B:H,3,FALSE)," / ",VLOOKUP(B34,Startlist!B:H,4,FALSE))</f>
        <v>Timo Markkanen / Sami Taskinen</v>
      </c>
      <c r="E34" s="211" t="str">
        <f>VLOOKUP(B34,Startlist!B:F,5,FALSE)</f>
        <v>FIN</v>
      </c>
      <c r="F34" s="210" t="str">
        <f>VLOOKUP(B34,Startlist!B:H,7,FALSE)</f>
        <v>Subaru Impreza</v>
      </c>
      <c r="G34" s="210" t="str">
        <f>VLOOKUP(B34,Startlist!B:H,6,FALSE)</f>
        <v>Timo Markkanen</v>
      </c>
      <c r="H34" s="218" t="str">
        <f>VLOOKUP(B34,Results!B:P,15,FALSE)</f>
        <v> 1:06.49,7</v>
      </c>
    </row>
    <row r="35" spans="1:8" ht="15" customHeight="1">
      <c r="A35" s="216">
        <f t="shared" si="0"/>
        <v>28</v>
      </c>
      <c r="B35" s="176">
        <v>54</v>
      </c>
      <c r="C35" s="209" t="str">
        <f>VLOOKUP(B35,Startlist!B:F,2,FALSE)</f>
        <v>A7</v>
      </c>
      <c r="D35" s="210" t="str">
        <f>CONCATENATE(VLOOKUP(B35,Startlist!B:H,3,FALSE)," / ",VLOOKUP(B35,Startlist!B:H,4,FALSE))</f>
        <v>Kenneth Sepp / Raul Markus</v>
      </c>
      <c r="E35" s="211" t="str">
        <f>VLOOKUP(B35,Startlist!B:F,5,FALSE)</f>
        <v>EST</v>
      </c>
      <c r="F35" s="210" t="str">
        <f>VLOOKUP(B35,Startlist!B:H,7,FALSE)</f>
        <v>Renault Clio R3</v>
      </c>
      <c r="G35" s="210" t="str">
        <f>VLOOKUP(B35,Startlist!B:H,6,FALSE)</f>
        <v>Sar-Tech Motorsport</v>
      </c>
      <c r="H35" s="218" t="str">
        <f>VLOOKUP(B35,Results!B:P,15,FALSE)</f>
        <v> 1:07.18,7</v>
      </c>
    </row>
    <row r="36" spans="1:8" ht="15" customHeight="1">
      <c r="A36" s="216">
        <f t="shared" si="0"/>
        <v>29</v>
      </c>
      <c r="B36" s="176">
        <v>45</v>
      </c>
      <c r="C36" s="209" t="str">
        <f>VLOOKUP(B36,Startlist!B:F,2,FALSE)</f>
        <v>A6</v>
      </c>
      <c r="D36" s="210" t="str">
        <f>CONCATENATE(VLOOKUP(B36,Startlist!B:H,3,FALSE)," / ",VLOOKUP(B36,Startlist!B:H,4,FALSE))</f>
        <v>Rasmus Uustulnd / Imre Kuusk</v>
      </c>
      <c r="E36" s="211" t="str">
        <f>VLOOKUP(B36,Startlist!B:F,5,FALSE)</f>
        <v>EST</v>
      </c>
      <c r="F36" s="210" t="str">
        <f>VLOOKUP(B36,Startlist!B:H,7,FALSE)</f>
        <v>Ford Fiesta R2</v>
      </c>
      <c r="G36" s="210" t="str">
        <f>VLOOKUP(B36,Startlist!B:H,6,FALSE)</f>
        <v>Sar-Tech Motorsport</v>
      </c>
      <c r="H36" s="218" t="str">
        <f>VLOOKUP(B36,Results!B:P,15,FALSE)</f>
        <v> 1:07.19,1</v>
      </c>
    </row>
    <row r="37" spans="1:8" ht="15" customHeight="1">
      <c r="A37" s="216">
        <f t="shared" si="0"/>
        <v>30</v>
      </c>
      <c r="B37" s="176">
        <v>83</v>
      </c>
      <c r="C37" s="209" t="str">
        <f>VLOOKUP(B37,Startlist!B:F,2,FALSE)</f>
        <v>A6</v>
      </c>
      <c r="D37" s="210" t="str">
        <f>CONCATENATE(VLOOKUP(B37,Startlist!B:H,3,FALSE)," / ",VLOOKUP(B37,Startlist!B:H,4,FALSE))</f>
        <v>Roland Poom / Taavi Udevald</v>
      </c>
      <c r="E37" s="211" t="str">
        <f>VLOOKUP(B37,Startlist!B:F,5,FALSE)</f>
        <v>EST</v>
      </c>
      <c r="F37" s="210" t="str">
        <f>VLOOKUP(B37,Startlist!B:H,7,FALSE)</f>
        <v>Citroen C2 R2</v>
      </c>
      <c r="G37" s="210" t="str">
        <f>VLOOKUP(B37,Startlist!B:H,6,FALSE)</f>
        <v>M.K.E Motorsport</v>
      </c>
      <c r="H37" s="218" t="str">
        <f>VLOOKUP(B37,Results!B:P,15,FALSE)</f>
        <v> 1:07.20,0</v>
      </c>
    </row>
    <row r="38" spans="1:8" ht="15" customHeight="1">
      <c r="A38" s="216">
        <f t="shared" si="0"/>
        <v>31</v>
      </c>
      <c r="B38" s="176">
        <v>78</v>
      </c>
      <c r="C38" s="209" t="str">
        <f>VLOOKUP(B38,Startlist!B:F,2,FALSE)</f>
        <v>A8</v>
      </c>
      <c r="D38" s="210" t="str">
        <f>CONCATENATE(VLOOKUP(B38,Startlist!B:H,3,FALSE)," / ",VLOOKUP(B38,Startlist!B:H,4,FALSE))</f>
        <v>Rünno Ubinhain / Riho Teinveld</v>
      </c>
      <c r="E38" s="211" t="str">
        <f>VLOOKUP(B38,Startlist!B:F,5,FALSE)</f>
        <v>EST</v>
      </c>
      <c r="F38" s="210" t="str">
        <f>VLOOKUP(B38,Startlist!B:H,7,FALSE)</f>
        <v>Subaru Impreza STI</v>
      </c>
      <c r="G38" s="210" t="str">
        <f>VLOOKUP(B38,Startlist!B:H,6,FALSE)</f>
        <v>LaitseRallyPark</v>
      </c>
      <c r="H38" s="218" t="str">
        <f>VLOOKUP(B38,Results!B:P,15,FALSE)</f>
        <v> 1:07.28,1</v>
      </c>
    </row>
    <row r="39" spans="1:8" ht="15" customHeight="1">
      <c r="A39" s="216">
        <f t="shared" si="0"/>
        <v>32</v>
      </c>
      <c r="B39" s="176">
        <v>64</v>
      </c>
      <c r="C39" s="209" t="str">
        <f>VLOOKUP(B39,Startlist!B:F,2,FALSE)</f>
        <v>A6</v>
      </c>
      <c r="D39" s="210" t="str">
        <f>CONCATENATE(VLOOKUP(B39,Startlist!B:H,3,FALSE)," / ",VLOOKUP(B39,Startlist!B:H,4,FALSE))</f>
        <v>Niko-Pekka Nieminen / Mikael Korhonen</v>
      </c>
      <c r="E39" s="211" t="str">
        <f>VLOOKUP(B39,Startlist!B:F,5,FALSE)</f>
        <v>FIN</v>
      </c>
      <c r="F39" s="210" t="str">
        <f>VLOOKUP(B39,Startlist!B:H,7,FALSE)</f>
        <v>Ford Fiesta R2</v>
      </c>
      <c r="G39" s="210" t="str">
        <f>VLOOKUP(B39,Startlist!B:H,6,FALSE)</f>
        <v>Katap Racing OY</v>
      </c>
      <c r="H39" s="218" t="str">
        <f>VLOOKUP(B39,Results!B:P,15,FALSE)</f>
        <v> 1:07.40,5</v>
      </c>
    </row>
    <row r="40" spans="1:8" ht="15" customHeight="1">
      <c r="A40" s="216">
        <f t="shared" si="0"/>
        <v>33</v>
      </c>
      <c r="B40" s="176">
        <v>89</v>
      </c>
      <c r="C40" s="209" t="str">
        <f>VLOOKUP(B40,Startlist!B:F,2,FALSE)</f>
        <v>E12</v>
      </c>
      <c r="D40" s="210" t="str">
        <f>CONCATENATE(VLOOKUP(B40,Startlist!B:H,3,FALSE)," / ",VLOOKUP(B40,Startlist!B:H,4,FALSE))</f>
        <v>Pasi Pyrhonen / Veikko Kanninen</v>
      </c>
      <c r="E40" s="211" t="str">
        <f>VLOOKUP(B40,Startlist!B:F,5,FALSE)</f>
        <v>FIN</v>
      </c>
      <c r="F40" s="210" t="str">
        <f>VLOOKUP(B40,Startlist!B:H,7,FALSE)</f>
        <v>Subaru Impreza WRX STI</v>
      </c>
      <c r="G40" s="210" t="str">
        <f>VLOOKUP(B40,Startlist!B:H,6,FALSE)</f>
        <v>Pasi Pyrhonen</v>
      </c>
      <c r="H40" s="218" t="str">
        <f>VLOOKUP(B40,Results!B:P,15,FALSE)</f>
        <v> 1:08.00,6</v>
      </c>
    </row>
    <row r="41" spans="1:8" ht="15" customHeight="1">
      <c r="A41" s="216">
        <f t="shared" si="0"/>
        <v>34</v>
      </c>
      <c r="B41" s="176">
        <v>44</v>
      </c>
      <c r="C41" s="209" t="str">
        <f>VLOOKUP(B41,Startlist!B:F,2,FALSE)</f>
        <v>N3</v>
      </c>
      <c r="D41" s="210" t="str">
        <f>CONCATENATE(VLOOKUP(B41,Startlist!B:H,3,FALSE)," / ",VLOOKUP(B41,Startlist!B:H,4,FALSE))</f>
        <v>Kristo Subi / Teele Sepp</v>
      </c>
      <c r="E41" s="211" t="str">
        <f>VLOOKUP(B41,Startlist!B:F,5,FALSE)</f>
        <v>EST</v>
      </c>
      <c r="F41" s="210" t="str">
        <f>VLOOKUP(B41,Startlist!B:H,7,FALSE)</f>
        <v>Honda Civic Type-R</v>
      </c>
      <c r="G41" s="210" t="str">
        <f>VLOOKUP(B41,Startlist!B:H,6,FALSE)</f>
        <v>ECOM Motorsport</v>
      </c>
      <c r="H41" s="218" t="str">
        <f>VLOOKUP(B41,Results!B:P,15,FALSE)</f>
        <v> 1:08.01,0</v>
      </c>
    </row>
    <row r="42" spans="1:8" ht="15" customHeight="1">
      <c r="A42" s="216">
        <f t="shared" si="0"/>
        <v>35</v>
      </c>
      <c r="B42" s="176">
        <v>49</v>
      </c>
      <c r="C42" s="209" t="str">
        <f>VLOOKUP(B42,Startlist!B:F,2,FALSE)</f>
        <v>A7</v>
      </c>
      <c r="D42" s="210" t="str">
        <f>CONCATENATE(VLOOKUP(B42,Startlist!B:H,3,FALSE)," / ",VLOOKUP(B42,Startlist!B:H,4,FALSE))</f>
        <v>Reiko Lempu / Andre Rahumeel</v>
      </c>
      <c r="E42" s="211" t="str">
        <f>VLOOKUP(B42,Startlist!B:F,5,FALSE)</f>
        <v>EST</v>
      </c>
      <c r="F42" s="210" t="str">
        <f>VLOOKUP(B42,Startlist!B:H,7,FALSE)</f>
        <v>Honda Civic Type-R R3</v>
      </c>
      <c r="G42" s="210" t="str">
        <f>VLOOKUP(B42,Startlist!B:H,6,FALSE)</f>
        <v>OK TSK</v>
      </c>
      <c r="H42" s="218" t="str">
        <f>VLOOKUP(B42,Results!B:P,15,FALSE)</f>
        <v> 1:08.19,8</v>
      </c>
    </row>
    <row r="43" spans="1:8" ht="15" customHeight="1">
      <c r="A43" s="216">
        <f t="shared" si="0"/>
        <v>36</v>
      </c>
      <c r="B43" s="176">
        <v>60</v>
      </c>
      <c r="C43" s="209" t="str">
        <f>VLOOKUP(B43,Startlist!B:F,2,FALSE)</f>
        <v>E11</v>
      </c>
      <c r="D43" s="210" t="str">
        <f>CONCATENATE(VLOOKUP(B43,Startlist!B:H,3,FALSE)," / ",VLOOKUP(B43,Startlist!B:H,4,FALSE))</f>
        <v>Mikko Varneslahti / Jarkko Riukula</v>
      </c>
      <c r="E43" s="211" t="str">
        <f>VLOOKUP(B43,Startlist!B:F,5,FALSE)</f>
        <v>FIN</v>
      </c>
      <c r="F43" s="210" t="str">
        <f>VLOOKUP(B43,Startlist!B:H,7,FALSE)</f>
        <v>Volvo 240</v>
      </c>
      <c r="G43" s="210" t="str">
        <f>VLOOKUP(B43,Startlist!B:H,6,FALSE)</f>
        <v>Printsport</v>
      </c>
      <c r="H43" s="218" t="str">
        <f>VLOOKUP(B43,Results!B:P,15,FALSE)</f>
        <v> 1:08.37,4</v>
      </c>
    </row>
    <row r="44" spans="1:8" ht="15" customHeight="1">
      <c r="A44" s="216">
        <f t="shared" si="0"/>
        <v>37</v>
      </c>
      <c r="B44" s="176">
        <v>109</v>
      </c>
      <c r="C44" s="209" t="str">
        <f>VLOOKUP(B44,Startlist!B:F,2,FALSE)</f>
        <v>E10</v>
      </c>
      <c r="D44" s="210" t="str">
        <f>CONCATENATE(VLOOKUP(B44,Startlist!B:H,3,FALSE)," / ",VLOOKUP(B44,Startlist!B:H,4,FALSE))</f>
        <v>Alvar Kuusik / Riho Maalma</v>
      </c>
      <c r="E44" s="211" t="str">
        <f>VLOOKUP(B44,Startlist!B:F,5,FALSE)</f>
        <v>EST</v>
      </c>
      <c r="F44" s="210" t="str">
        <f>VLOOKUP(B44,Startlist!B:H,7,FALSE)</f>
        <v>VW Golf 2</v>
      </c>
      <c r="G44" s="210" t="str">
        <f>VLOOKUP(B44,Startlist!B:H,6,FALSE)</f>
        <v>Yellow Racing</v>
      </c>
      <c r="H44" s="218" t="str">
        <f>VLOOKUP(B44,Results!B:P,15,FALSE)</f>
        <v> 1:08.39,6</v>
      </c>
    </row>
    <row r="45" spans="1:8" ht="15" customHeight="1">
      <c r="A45" s="216">
        <f t="shared" si="0"/>
        <v>38</v>
      </c>
      <c r="B45" s="176">
        <v>61</v>
      </c>
      <c r="C45" s="209" t="str">
        <f>VLOOKUP(B45,Startlist!B:F,2,FALSE)</f>
        <v>E11</v>
      </c>
      <c r="D45" s="210" t="str">
        <f>CONCATENATE(VLOOKUP(B45,Startlist!B:H,3,FALSE)," / ",VLOOKUP(B45,Startlist!B:H,4,FALSE))</f>
        <v>Priit Koik / Uku Heldna</v>
      </c>
      <c r="E45" s="211" t="str">
        <f>VLOOKUP(B45,Startlist!B:F,5,FALSE)</f>
        <v>EST</v>
      </c>
      <c r="F45" s="210" t="str">
        <f>VLOOKUP(B45,Startlist!B:H,7,FALSE)</f>
        <v>BMW M3</v>
      </c>
      <c r="G45" s="210" t="str">
        <f>VLOOKUP(B45,Startlist!B:H,6,FALSE)</f>
        <v>LaitseRallyPark</v>
      </c>
      <c r="H45" s="218" t="str">
        <f>VLOOKUP(B45,Results!B:P,15,FALSE)</f>
        <v> 1:08.55,7</v>
      </c>
    </row>
    <row r="46" spans="1:8" ht="15" customHeight="1">
      <c r="A46" s="216">
        <f t="shared" si="0"/>
        <v>39</v>
      </c>
      <c r="B46" s="176">
        <v>74</v>
      </c>
      <c r="C46" s="209" t="str">
        <f>VLOOKUP(B46,Startlist!B:F,2,FALSE)</f>
        <v>A7</v>
      </c>
      <c r="D46" s="210" t="str">
        <f>CONCATENATE(VLOOKUP(B46,Startlist!B:H,3,FALSE)," / ",VLOOKUP(B46,Startlist!B:H,4,FALSE))</f>
        <v>Mait Madik / Toomas Tauk</v>
      </c>
      <c r="E46" s="211" t="str">
        <f>VLOOKUP(B46,Startlist!B:F,5,FALSE)</f>
        <v>EST</v>
      </c>
      <c r="F46" s="210" t="str">
        <f>VLOOKUP(B46,Startlist!B:H,7,FALSE)</f>
        <v>Honda Civic Type-R</v>
      </c>
      <c r="G46" s="210" t="str">
        <f>VLOOKUP(B46,Startlist!B:H,6,FALSE)</f>
        <v>OK TSK</v>
      </c>
      <c r="H46" s="218" t="str">
        <f>VLOOKUP(B46,Results!B:P,15,FALSE)</f>
        <v> 1:08.59,1</v>
      </c>
    </row>
    <row r="47" spans="1:8" ht="15" customHeight="1">
      <c r="A47" s="216">
        <f t="shared" si="0"/>
        <v>40</v>
      </c>
      <c r="B47" s="176">
        <v>47</v>
      </c>
      <c r="C47" s="209" t="str">
        <f>VLOOKUP(B47,Startlist!B:F,2,FALSE)</f>
        <v>E12</v>
      </c>
      <c r="D47" s="210" t="str">
        <f>CONCATENATE(VLOOKUP(B47,Startlist!B:H,3,FALSE)," / ",VLOOKUP(B47,Startlist!B:H,4,FALSE))</f>
        <v>Markus Aalto / Mika Rajasalo</v>
      </c>
      <c r="E47" s="211" t="str">
        <f>VLOOKUP(B47,Startlist!B:F,5,FALSE)</f>
        <v>FIN</v>
      </c>
      <c r="F47" s="210" t="str">
        <f>VLOOKUP(B47,Startlist!B:H,7,FALSE)</f>
        <v>Mitsubishi Lancer Evo 8</v>
      </c>
      <c r="G47" s="210" t="str">
        <f>VLOOKUP(B47,Startlist!B:H,6,FALSE)</f>
        <v>Markus Aalto</v>
      </c>
      <c r="H47" s="218" t="str">
        <f>VLOOKUP(B47,Results!B:P,15,FALSE)</f>
        <v> 1:09.21,2</v>
      </c>
    </row>
    <row r="48" spans="1:8" ht="15" customHeight="1">
      <c r="A48" s="216">
        <f t="shared" si="0"/>
        <v>41</v>
      </c>
      <c r="B48" s="176">
        <v>58</v>
      </c>
      <c r="C48" s="209" t="str">
        <f>VLOOKUP(B48,Startlist!B:F,2,FALSE)</f>
        <v>N4</v>
      </c>
      <c r="D48" s="210" t="str">
        <f>CONCATENATE(VLOOKUP(B48,Startlist!B:H,3,FALSE)," / ",VLOOKUP(B48,Startlist!B:H,4,FALSE))</f>
        <v>Mait Maarend / Mihkel Kapp</v>
      </c>
      <c r="E48" s="211" t="str">
        <f>VLOOKUP(B48,Startlist!B:F,5,FALSE)</f>
        <v>EST</v>
      </c>
      <c r="F48" s="210" t="str">
        <f>VLOOKUP(B48,Startlist!B:H,7,FALSE)</f>
        <v>Mitsubishi Lancer Evo 10</v>
      </c>
      <c r="G48" s="210" t="str">
        <f>VLOOKUP(B48,Startlist!B:H,6,FALSE)</f>
        <v>Harju KEK Ralliklubi</v>
      </c>
      <c r="H48" s="218" t="str">
        <f>VLOOKUP(B48,Results!B:P,15,FALSE)</f>
        <v> 1:09.22,1</v>
      </c>
    </row>
    <row r="49" spans="1:8" ht="15" customHeight="1">
      <c r="A49" s="216">
        <f t="shared" si="0"/>
        <v>42</v>
      </c>
      <c r="B49" s="176">
        <v>131</v>
      </c>
      <c r="C49" s="209" t="str">
        <f>VLOOKUP(B49,Startlist!B:F,2,FALSE)</f>
        <v>E10</v>
      </c>
      <c r="D49" s="210" t="str">
        <f>CONCATENATE(VLOOKUP(B49,Startlist!B:H,3,FALSE)," / ",VLOOKUP(B49,Startlist!B:H,4,FALSE))</f>
        <v>Karel Tölp / Priit Guljajev</v>
      </c>
      <c r="E49" s="211" t="str">
        <f>VLOOKUP(B49,Startlist!B:F,5,FALSE)</f>
        <v>EST</v>
      </c>
      <c r="F49" s="210" t="str">
        <f>VLOOKUP(B49,Startlist!B:H,7,FALSE)</f>
        <v>Nissan Sunny</v>
      </c>
      <c r="G49" s="210" t="str">
        <f>VLOOKUP(B49,Startlist!B:H,6,FALSE)</f>
        <v>OK TSK</v>
      </c>
      <c r="H49" s="218" t="str">
        <f>VLOOKUP(B49,Results!B:P,15,FALSE)</f>
        <v> 1:09.59,3</v>
      </c>
    </row>
    <row r="50" spans="1:8" ht="15" customHeight="1">
      <c r="A50" s="216">
        <f t="shared" si="0"/>
        <v>43</v>
      </c>
      <c r="B50" s="176">
        <v>115</v>
      </c>
      <c r="C50" s="209" t="str">
        <f>VLOOKUP(B50,Startlist!B:F,2,FALSE)</f>
        <v>E9</v>
      </c>
      <c r="D50" s="210" t="str">
        <f>CONCATENATE(VLOOKUP(B50,Startlist!B:H,3,FALSE)," / ",VLOOKUP(B50,Startlist!B:H,4,FALSE))</f>
        <v>Karl Jalakas / Rainer Laipaik</v>
      </c>
      <c r="E50" s="211" t="str">
        <f>VLOOKUP(B50,Startlist!B:F,5,FALSE)</f>
        <v>EST</v>
      </c>
      <c r="F50" s="210" t="str">
        <f>VLOOKUP(B50,Startlist!B:H,7,FALSE)</f>
        <v>Lada VFTS</v>
      </c>
      <c r="G50" s="210" t="str">
        <f>VLOOKUP(B50,Startlist!B:H,6,FALSE)</f>
        <v>Sar-Tech Motorsport</v>
      </c>
      <c r="H50" s="218" t="str">
        <f>VLOOKUP(B50,Results!B:P,15,FALSE)</f>
        <v> 1:10.04,9</v>
      </c>
    </row>
    <row r="51" spans="1:8" ht="15" customHeight="1">
      <c r="A51" s="216">
        <f t="shared" si="0"/>
        <v>44</v>
      </c>
      <c r="B51" s="176">
        <v>103</v>
      </c>
      <c r="C51" s="209" t="str">
        <f>VLOOKUP(B51,Startlist!B:F,2,FALSE)</f>
        <v>N3</v>
      </c>
      <c r="D51" s="210" t="str">
        <f>CONCATENATE(VLOOKUP(B51,Startlist!B:H,3,FALSE)," / ",VLOOKUP(B51,Startlist!B:H,4,FALSE))</f>
        <v>Kaarel Kurvits / Reio Rada</v>
      </c>
      <c r="E51" s="211" t="str">
        <f>VLOOKUP(B51,Startlist!B:F,5,FALSE)</f>
        <v>EST</v>
      </c>
      <c r="F51" s="210" t="str">
        <f>VLOOKUP(B51,Startlist!B:H,7,FALSE)</f>
        <v>Honda Civic Type-R</v>
      </c>
      <c r="G51" s="210" t="str">
        <f>VLOOKUP(B51,Startlist!B:H,6,FALSE)</f>
        <v>ECOM Motorsport</v>
      </c>
      <c r="H51" s="218" t="str">
        <f>VLOOKUP(B51,Results!B:P,15,FALSE)</f>
        <v> 1:10.11,8</v>
      </c>
    </row>
    <row r="52" spans="1:8" ht="15" customHeight="1">
      <c r="A52" s="216">
        <f t="shared" si="0"/>
        <v>45</v>
      </c>
      <c r="B52" s="176">
        <v>95</v>
      </c>
      <c r="C52" s="209" t="str">
        <f>VLOOKUP(B52,Startlist!B:F,2,FALSE)</f>
        <v>E11</v>
      </c>
      <c r="D52" s="210" t="str">
        <f>CONCATENATE(VLOOKUP(B52,Startlist!B:H,3,FALSE)," / ",VLOOKUP(B52,Startlist!B:H,4,FALSE))</f>
        <v>Virko Juga / Marko Ringenberg</v>
      </c>
      <c r="E52" s="211" t="str">
        <f>VLOOKUP(B52,Startlist!B:F,5,FALSE)</f>
        <v>EST</v>
      </c>
      <c r="F52" s="210" t="str">
        <f>VLOOKUP(B52,Startlist!B:H,7,FALSE)</f>
        <v>BMW M3</v>
      </c>
      <c r="G52" s="210" t="str">
        <f>VLOOKUP(B52,Startlist!B:H,6,FALSE)</f>
        <v>ECOM Motorsport</v>
      </c>
      <c r="H52" s="218" t="str">
        <f>VLOOKUP(B52,Results!B:P,15,FALSE)</f>
        <v> 1:10.21,9</v>
      </c>
    </row>
    <row r="53" spans="1:8" ht="15" customHeight="1">
      <c r="A53" s="216">
        <f t="shared" si="0"/>
        <v>46</v>
      </c>
      <c r="B53" s="176">
        <v>87</v>
      </c>
      <c r="C53" s="209" t="str">
        <f>VLOOKUP(B53,Startlist!B:F,2,FALSE)</f>
        <v>E10</v>
      </c>
      <c r="D53" s="210" t="str">
        <f>CONCATENATE(VLOOKUP(B53,Startlist!B:H,3,FALSE)," / ",VLOOKUP(B53,Startlist!B:H,4,FALSE))</f>
        <v>Martin Saar / Allar Heina</v>
      </c>
      <c r="E53" s="211" t="str">
        <f>VLOOKUP(B53,Startlist!B:F,5,FALSE)</f>
        <v>EST</v>
      </c>
      <c r="F53" s="210" t="str">
        <f>VLOOKUP(B53,Startlist!B:H,7,FALSE)</f>
        <v>VW Golf 2</v>
      </c>
      <c r="G53" s="210" t="str">
        <f>VLOOKUP(B53,Startlist!B:H,6,FALSE)</f>
        <v>Optitrans Tehnikasport</v>
      </c>
      <c r="H53" s="218" t="str">
        <f>VLOOKUP(B53,Results!B:P,15,FALSE)</f>
        <v> 1:10.22,2</v>
      </c>
    </row>
    <row r="54" spans="1:8" ht="15" customHeight="1">
      <c r="A54" s="216">
        <f t="shared" si="0"/>
        <v>47</v>
      </c>
      <c r="B54" s="176">
        <v>120</v>
      </c>
      <c r="C54" s="209" t="str">
        <f>VLOOKUP(B54,Startlist!B:F,2,FALSE)</f>
        <v>E12</v>
      </c>
      <c r="D54" s="210" t="str">
        <f>CONCATENATE(VLOOKUP(B54,Startlist!B:H,3,FALSE)," / ",VLOOKUP(B54,Startlist!B:H,4,FALSE))</f>
        <v>Raimonds Rozentals / Martins Mietins</v>
      </c>
      <c r="E54" s="211" t="str">
        <f>VLOOKUP(B54,Startlist!B:F,5,FALSE)</f>
        <v>LAT</v>
      </c>
      <c r="F54" s="210" t="str">
        <f>VLOOKUP(B54,Startlist!B:H,7,FALSE)</f>
        <v>Subaru Impreza</v>
      </c>
      <c r="G54" s="210" t="str">
        <f>VLOOKUP(B54,Startlist!B:H,6,FALSE)</f>
        <v>Gold Group Racing</v>
      </c>
      <c r="H54" s="218" t="str">
        <f>VLOOKUP(B54,Results!B:P,15,FALSE)</f>
        <v> 1:10.45,2</v>
      </c>
    </row>
    <row r="55" spans="1:8" ht="15" customHeight="1">
      <c r="A55" s="216">
        <f t="shared" si="0"/>
        <v>48</v>
      </c>
      <c r="B55" s="176">
        <v>94</v>
      </c>
      <c r="C55" s="209" t="str">
        <f>VLOOKUP(B55,Startlist!B:F,2,FALSE)</f>
        <v>E12</v>
      </c>
      <c r="D55" s="210" t="str">
        <f>CONCATENATE(VLOOKUP(B55,Startlist!B:H,3,FALSE)," / ",VLOOKUP(B55,Startlist!B:H,4,FALSE))</f>
        <v>Martin Goldberg / Kaarel Lääne</v>
      </c>
      <c r="E55" s="211" t="str">
        <f>VLOOKUP(B55,Startlist!B:F,5,FALSE)</f>
        <v>EST</v>
      </c>
      <c r="F55" s="210" t="str">
        <f>VLOOKUP(B55,Startlist!B:H,7,FALSE)</f>
        <v>Lancia Delta Integrale</v>
      </c>
      <c r="G55" s="210" t="str">
        <f>VLOOKUP(B55,Startlist!B:H,6,FALSE)</f>
        <v>PSC Motorsport</v>
      </c>
      <c r="H55" s="218" t="str">
        <f>VLOOKUP(B55,Results!B:P,15,FALSE)</f>
        <v> 1:10.55,0</v>
      </c>
    </row>
    <row r="56" spans="1:8" ht="15" customHeight="1">
      <c r="A56" s="216">
        <f t="shared" si="0"/>
        <v>49</v>
      </c>
      <c r="B56" s="176">
        <v>46</v>
      </c>
      <c r="C56" s="209" t="str">
        <f>VLOOKUP(B56,Startlist!B:F,2,FALSE)</f>
        <v>A6</v>
      </c>
      <c r="D56" s="210" t="str">
        <f>CONCATENATE(VLOOKUP(B56,Startlist!B:H,3,FALSE)," / ",VLOOKUP(B56,Startlist!B:H,4,FALSE))</f>
        <v>Jori Nousiainen / Jonne Haltunen</v>
      </c>
      <c r="E56" s="211" t="str">
        <f>VLOOKUP(B56,Startlist!B:F,5,FALSE)</f>
        <v>FIN</v>
      </c>
      <c r="F56" s="210" t="str">
        <f>VLOOKUP(B56,Startlist!B:H,7,FALSE)</f>
        <v>Ford Fiesta R2</v>
      </c>
      <c r="G56" s="210" t="str">
        <f>VLOOKUP(B56,Startlist!B:H,6,FALSE)</f>
        <v>Jori Nousiainen</v>
      </c>
      <c r="H56" s="218" t="str">
        <f>VLOOKUP(B56,Results!B:P,15,FALSE)</f>
        <v> 1:11.20,3</v>
      </c>
    </row>
    <row r="57" spans="1:8" ht="15" customHeight="1">
      <c r="A57" s="216">
        <f t="shared" si="0"/>
        <v>50</v>
      </c>
      <c r="B57" s="176">
        <v>108</v>
      </c>
      <c r="C57" s="209" t="str">
        <f>VLOOKUP(B57,Startlist!B:F,2,FALSE)</f>
        <v>A6</v>
      </c>
      <c r="D57" s="210" t="str">
        <f>CONCATENATE(VLOOKUP(B57,Startlist!B:H,3,FALSE)," / ",VLOOKUP(B57,Startlist!B:H,4,FALSE))</f>
        <v>Pyry Ovaska / Janne Siirilä</v>
      </c>
      <c r="E57" s="211" t="str">
        <f>VLOOKUP(B57,Startlist!B:F,5,FALSE)</f>
        <v>FIN</v>
      </c>
      <c r="F57" s="210" t="str">
        <f>VLOOKUP(B57,Startlist!B:H,7,FALSE)</f>
        <v>Citroen C2 R2</v>
      </c>
      <c r="G57" s="210" t="str">
        <f>VLOOKUP(B57,Startlist!B:H,6,FALSE)</f>
        <v>Maranellokart Finland OY</v>
      </c>
      <c r="H57" s="218" t="str">
        <f>VLOOKUP(B57,Results!B:P,15,FALSE)</f>
        <v> 1:11.21,3</v>
      </c>
    </row>
    <row r="58" spans="1:8" ht="15" customHeight="1">
      <c r="A58" s="216">
        <f t="shared" si="0"/>
        <v>51</v>
      </c>
      <c r="B58" s="176">
        <v>129</v>
      </c>
      <c r="C58" s="209" t="str">
        <f>VLOOKUP(B58,Startlist!B:F,2,FALSE)</f>
        <v>E9</v>
      </c>
      <c r="D58" s="210" t="str">
        <f>CONCATENATE(VLOOKUP(B58,Startlist!B:H,3,FALSE)," / ",VLOOKUP(B58,Startlist!B:H,4,FALSE))</f>
        <v>Valentin Tereshchenkov / Sergei Kozlov</v>
      </c>
      <c r="E58" s="211" t="str">
        <f>VLOOKUP(B58,Startlist!B:F,5,FALSE)</f>
        <v>RUS</v>
      </c>
      <c r="F58" s="210" t="str">
        <f>VLOOKUP(B58,Startlist!B:H,7,FALSE)</f>
        <v>Lada 21083</v>
      </c>
      <c r="G58" s="210" t="str">
        <f>VLOOKUP(B58,Startlist!B:H,6,FALSE)</f>
        <v>ART Rally</v>
      </c>
      <c r="H58" s="218" t="str">
        <f>VLOOKUP(B58,Results!B:P,15,FALSE)</f>
        <v> 1:12.12,4</v>
      </c>
    </row>
    <row r="59" spans="1:8" ht="15" customHeight="1">
      <c r="A59" s="216">
        <f t="shared" si="0"/>
        <v>52</v>
      </c>
      <c r="B59" s="176">
        <v>93</v>
      </c>
      <c r="C59" s="209" t="str">
        <f>VLOOKUP(B59,Startlist!B:F,2,FALSE)</f>
        <v>E11</v>
      </c>
      <c r="D59" s="210" t="str">
        <f>CONCATENATE(VLOOKUP(B59,Startlist!B:H,3,FALSE)," / ",VLOOKUP(B59,Startlist!B:H,4,FALSE))</f>
        <v>Esa Uski / Jouni Jäkkilä</v>
      </c>
      <c r="E59" s="211" t="str">
        <f>VLOOKUP(B59,Startlist!B:F,5,FALSE)</f>
        <v>FIN</v>
      </c>
      <c r="F59" s="210" t="str">
        <f>VLOOKUP(B59,Startlist!B:H,7,FALSE)</f>
        <v>BMW 325i</v>
      </c>
      <c r="G59" s="210" t="str">
        <f>VLOOKUP(B59,Startlist!B:H,6,FALSE)</f>
        <v>Esa Uski</v>
      </c>
      <c r="H59" s="218" t="str">
        <f>VLOOKUP(B59,Results!B:P,15,FALSE)</f>
        <v> 1:12.14,4</v>
      </c>
    </row>
    <row r="60" spans="1:8" ht="15" customHeight="1">
      <c r="A60" s="216">
        <f t="shared" si="0"/>
        <v>53</v>
      </c>
      <c r="B60" s="176">
        <v>76</v>
      </c>
      <c r="C60" s="209" t="str">
        <f>VLOOKUP(B60,Startlist!B:F,2,FALSE)</f>
        <v>E11</v>
      </c>
      <c r="D60" s="210" t="str">
        <f>CONCATENATE(VLOOKUP(B60,Startlist!B:H,3,FALSE)," / ",VLOOKUP(B60,Startlist!B:H,4,FALSE))</f>
        <v>Mikhail Gogolev / Pekka Mecklin</v>
      </c>
      <c r="E60" s="211" t="str">
        <f>VLOOKUP(B60,Startlist!B:F,5,FALSE)</f>
        <v>RUS / FIN</v>
      </c>
      <c r="F60" s="210" t="str">
        <f>VLOOKUP(B60,Startlist!B:H,7,FALSE)</f>
        <v>BMW 323TI</v>
      </c>
      <c r="G60" s="210" t="str">
        <f>VLOOKUP(B60,Startlist!B:H,6,FALSE)</f>
        <v>Mikhail Gogolev</v>
      </c>
      <c r="H60" s="218" t="str">
        <f>VLOOKUP(B60,Results!B:P,15,FALSE)</f>
        <v> 1:12.41,9</v>
      </c>
    </row>
    <row r="61" spans="1:8" ht="15" customHeight="1">
      <c r="A61" s="216">
        <f t="shared" si="0"/>
        <v>54</v>
      </c>
      <c r="B61" s="176">
        <v>123</v>
      </c>
      <c r="C61" s="209" t="str">
        <f>VLOOKUP(B61,Startlist!B:F,2,FALSE)</f>
        <v>E9</v>
      </c>
      <c r="D61" s="210" t="str">
        <f>CONCATENATE(VLOOKUP(B61,Startlist!B:H,3,FALSE)," / ",VLOOKUP(B61,Startlist!B:H,4,FALSE))</f>
        <v>Raigo Vilbiks / Silver Siivelt</v>
      </c>
      <c r="E61" s="211" t="str">
        <f>VLOOKUP(B61,Startlist!B:F,5,FALSE)</f>
        <v>EST</v>
      </c>
      <c r="F61" s="210" t="str">
        <f>VLOOKUP(B61,Startlist!B:H,7,FALSE)</f>
        <v>Lada Samara</v>
      </c>
      <c r="G61" s="210" t="str">
        <f>VLOOKUP(B61,Startlist!B:H,6,FALSE)</f>
        <v>AMK Ligur Racing</v>
      </c>
      <c r="H61" s="218" t="str">
        <f>VLOOKUP(B61,Results!B:P,15,FALSE)</f>
        <v> 1:12.42,7</v>
      </c>
    </row>
    <row r="62" spans="1:8" ht="15" customHeight="1">
      <c r="A62" s="216">
        <f t="shared" si="0"/>
        <v>55</v>
      </c>
      <c r="B62" s="176">
        <v>114</v>
      </c>
      <c r="C62" s="209" t="str">
        <f>VLOOKUP(B62,Startlist!B:F,2,FALSE)</f>
        <v>N3</v>
      </c>
      <c r="D62" s="210" t="str">
        <f>CONCATENATE(VLOOKUP(B62,Startlist!B:H,3,FALSE)," / ",VLOOKUP(B62,Startlist!B:H,4,FALSE))</f>
        <v>Martin Vatter / Janek Vallask</v>
      </c>
      <c r="E62" s="211" t="str">
        <f>VLOOKUP(B62,Startlist!B:F,5,FALSE)</f>
        <v>EST</v>
      </c>
      <c r="F62" s="210" t="str">
        <f>VLOOKUP(B62,Startlist!B:H,7,FALSE)</f>
        <v>Honda Civic Type-R</v>
      </c>
      <c r="G62" s="210" t="str">
        <f>VLOOKUP(B62,Startlist!B:H,6,FALSE)</f>
        <v>AMK Ligur Racing</v>
      </c>
      <c r="H62" s="218" t="str">
        <f>VLOOKUP(B62,Results!B:P,15,FALSE)</f>
        <v> 1:12.59,6</v>
      </c>
    </row>
    <row r="63" spans="1:8" ht="15" customHeight="1">
      <c r="A63" s="216">
        <f t="shared" si="0"/>
        <v>56</v>
      </c>
      <c r="B63" s="176">
        <v>113</v>
      </c>
      <c r="C63" s="209" t="str">
        <f>VLOOKUP(B63,Startlist!B:F,2,FALSE)</f>
        <v>E9</v>
      </c>
      <c r="D63" s="210" t="str">
        <f>CONCATENATE(VLOOKUP(B63,Startlist!B:H,3,FALSE)," / ",VLOOKUP(B63,Startlist!B:H,4,FALSE))</f>
        <v>Kaspar Kasari / Hannes Kuusmaa</v>
      </c>
      <c r="E63" s="211" t="str">
        <f>VLOOKUP(B63,Startlist!B:F,5,FALSE)</f>
        <v>EST</v>
      </c>
      <c r="F63" s="210" t="str">
        <f>VLOOKUP(B63,Startlist!B:H,7,FALSE)</f>
        <v>Honda Civic</v>
      </c>
      <c r="G63" s="210" t="str">
        <f>VLOOKUP(B63,Startlist!B:H,6,FALSE)</f>
        <v>ECOM Motorsport</v>
      </c>
      <c r="H63" s="218" t="str">
        <f>VLOOKUP(B63,Results!B:P,15,FALSE)</f>
        <v> 1:12.59,7</v>
      </c>
    </row>
    <row r="64" spans="1:8" ht="15" customHeight="1">
      <c r="A64" s="216">
        <f t="shared" si="0"/>
        <v>57</v>
      </c>
      <c r="B64" s="176">
        <v>130</v>
      </c>
      <c r="C64" s="209" t="str">
        <f>VLOOKUP(B64,Startlist!B:F,2,FALSE)</f>
        <v>E10</v>
      </c>
      <c r="D64" s="210" t="str">
        <f>CONCATENATE(VLOOKUP(B64,Startlist!B:H,3,FALSE)," / ",VLOOKUP(B64,Startlist!B:H,4,FALSE))</f>
        <v>Margus Sarja / Taavi Audova</v>
      </c>
      <c r="E64" s="211" t="str">
        <f>VLOOKUP(B64,Startlist!B:F,5,FALSE)</f>
        <v>EST</v>
      </c>
      <c r="F64" s="210" t="str">
        <f>VLOOKUP(B64,Startlist!B:H,7,FALSE)</f>
        <v>VW Golf</v>
      </c>
      <c r="G64" s="210" t="str">
        <f>VLOOKUP(B64,Startlist!B:H,6,FALSE)</f>
        <v>G.M.Racing SK</v>
      </c>
      <c r="H64" s="218" t="str">
        <f>VLOOKUP(B64,Results!B:P,15,FALSE)</f>
        <v> 1:13.02,9</v>
      </c>
    </row>
    <row r="65" spans="1:8" ht="15" customHeight="1">
      <c r="A65" s="216">
        <f t="shared" si="0"/>
        <v>58</v>
      </c>
      <c r="B65" s="176">
        <v>122</v>
      </c>
      <c r="C65" s="209" t="str">
        <f>VLOOKUP(B65,Startlist!B:F,2,FALSE)</f>
        <v>E11</v>
      </c>
      <c r="D65" s="210" t="str">
        <f>CONCATENATE(VLOOKUP(B65,Startlist!B:H,3,FALSE)," / ",VLOOKUP(B65,Startlist!B:H,4,FALSE))</f>
        <v>Valerijus Murnikovas / Matas Valiulis</v>
      </c>
      <c r="E65" s="211" t="str">
        <f>VLOOKUP(B65,Startlist!B:F,5,FALSE)</f>
        <v>LIT</v>
      </c>
      <c r="F65" s="210" t="str">
        <f>VLOOKUP(B65,Startlist!B:H,7,FALSE)</f>
        <v>BMW 325</v>
      </c>
      <c r="G65" s="210" t="str">
        <f>VLOOKUP(B65,Startlist!B:H,6,FALSE)</f>
        <v>Utenos Mgear</v>
      </c>
      <c r="H65" s="218" t="str">
        <f>VLOOKUP(B65,Results!B:P,15,FALSE)</f>
        <v> 1:13.34,2</v>
      </c>
    </row>
    <row r="66" spans="1:8" ht="15" customHeight="1">
      <c r="A66" s="216">
        <f t="shared" si="0"/>
        <v>59</v>
      </c>
      <c r="B66" s="176">
        <v>10</v>
      </c>
      <c r="C66" s="209" t="str">
        <f>VLOOKUP(B66,Startlist!B:F,2,FALSE)</f>
        <v>N4</v>
      </c>
      <c r="D66" s="210" t="str">
        <f>CONCATENATE(VLOOKUP(B66,Startlist!B:H,3,FALSE)," / ",VLOOKUP(B66,Startlist!B:H,4,FALSE))</f>
        <v>Kaspar Koitla / Andres Ots</v>
      </c>
      <c r="E66" s="211" t="str">
        <f>VLOOKUP(B66,Startlist!B:F,5,FALSE)</f>
        <v>EST</v>
      </c>
      <c r="F66" s="210" t="str">
        <f>VLOOKUP(B66,Startlist!B:H,7,FALSE)</f>
        <v>Mitsubishi Lancer Evo 9</v>
      </c>
      <c r="G66" s="210" t="str">
        <f>VLOOKUP(B66,Startlist!B:H,6,FALSE)</f>
        <v>ASRT</v>
      </c>
      <c r="H66" s="218" t="str">
        <f>VLOOKUP(B66,Results!B:P,15,FALSE)</f>
        <v> 1:13.35,9</v>
      </c>
    </row>
    <row r="67" spans="1:8" ht="15" customHeight="1">
      <c r="A67" s="216">
        <f t="shared" si="0"/>
        <v>60</v>
      </c>
      <c r="B67" s="176">
        <v>116</v>
      </c>
      <c r="C67" s="209" t="str">
        <f>VLOOKUP(B67,Startlist!B:F,2,FALSE)</f>
        <v>E10</v>
      </c>
      <c r="D67" s="210" t="str">
        <f>CONCATENATE(VLOOKUP(B67,Startlist!B:H,3,FALSE)," / ",VLOOKUP(B67,Startlist!B:H,4,FALSE))</f>
        <v>Laurynas Dirzininkas / Dalius Strizanas</v>
      </c>
      <c r="E67" s="211" t="str">
        <f>VLOOKUP(B67,Startlist!B:F,5,FALSE)</f>
        <v>LIT</v>
      </c>
      <c r="F67" s="210" t="str">
        <f>VLOOKUP(B67,Startlist!B:H,7,FALSE)</f>
        <v>Renault Clio</v>
      </c>
      <c r="G67" s="210" t="str">
        <f>VLOOKUP(B67,Startlist!B:H,6,FALSE)</f>
        <v>ASK Slikas</v>
      </c>
      <c r="H67" s="218" t="str">
        <f>VLOOKUP(B67,Results!B:P,15,FALSE)</f>
        <v> 1:14.01,2</v>
      </c>
    </row>
    <row r="68" spans="1:8" ht="15" customHeight="1">
      <c r="A68" s="216">
        <f t="shared" si="0"/>
        <v>61</v>
      </c>
      <c r="B68" s="176">
        <v>118</v>
      </c>
      <c r="C68" s="209" t="str">
        <f>VLOOKUP(B68,Startlist!B:F,2,FALSE)</f>
        <v>E10</v>
      </c>
      <c r="D68" s="210" t="str">
        <f>CONCATENATE(VLOOKUP(B68,Startlist!B:H,3,FALSE)," / ",VLOOKUP(B68,Startlist!B:H,4,FALSE))</f>
        <v>Kermo Laus / Mihkel Raudsepp</v>
      </c>
      <c r="E68" s="211" t="str">
        <f>VLOOKUP(B68,Startlist!B:F,5,FALSE)</f>
        <v>EST</v>
      </c>
      <c r="F68" s="210" t="str">
        <f>VLOOKUP(B68,Startlist!B:H,7,FALSE)</f>
        <v>VW Golf</v>
      </c>
      <c r="G68" s="210" t="str">
        <f>VLOOKUP(B68,Startlist!B:H,6,FALSE)</f>
        <v>Sar-Tech Motorsport</v>
      </c>
      <c r="H68" s="218" t="str">
        <f>VLOOKUP(B68,Results!B:P,15,FALSE)</f>
        <v> 1:14.04,2</v>
      </c>
    </row>
    <row r="69" spans="1:8" ht="15" customHeight="1">
      <c r="A69" s="216">
        <f t="shared" si="0"/>
        <v>62</v>
      </c>
      <c r="B69" s="176">
        <v>126</v>
      </c>
      <c r="C69" s="209" t="str">
        <f>VLOOKUP(B69,Startlist!B:F,2,FALSE)</f>
        <v>E10</v>
      </c>
      <c r="D69" s="210" t="str">
        <f>CONCATENATE(VLOOKUP(B69,Startlist!B:H,3,FALSE)," / ",VLOOKUP(B69,Startlist!B:H,4,FALSE))</f>
        <v>Tauri Jaanson / Silver Simm</v>
      </c>
      <c r="E69" s="211" t="str">
        <f>VLOOKUP(B69,Startlist!B:F,5,FALSE)</f>
        <v>EST</v>
      </c>
      <c r="F69" s="210" t="str">
        <f>VLOOKUP(B69,Startlist!B:H,7,FALSE)</f>
        <v>Opel Astra</v>
      </c>
      <c r="G69" s="210" t="str">
        <f>VLOOKUP(B69,Startlist!B:H,6,FALSE)</f>
        <v>Optitrans Tehnikasport</v>
      </c>
      <c r="H69" s="218" t="str">
        <f>VLOOKUP(B69,Results!B:P,15,FALSE)</f>
        <v> 1:15.11,8</v>
      </c>
    </row>
    <row r="70" spans="1:8" ht="15" customHeight="1">
      <c r="A70" s="216">
        <f t="shared" si="0"/>
        <v>63</v>
      </c>
      <c r="B70" s="176">
        <v>110</v>
      </c>
      <c r="C70" s="209" t="str">
        <f>VLOOKUP(B70,Startlist!B:F,2,FALSE)</f>
        <v>E10</v>
      </c>
      <c r="D70" s="210" t="str">
        <f>CONCATENATE(VLOOKUP(B70,Startlist!B:H,3,FALSE)," / ",VLOOKUP(B70,Startlist!B:H,4,FALSE))</f>
        <v>Maila Vaher / Karita Kivi</v>
      </c>
      <c r="E70" s="211" t="str">
        <f>VLOOKUP(B70,Startlist!B:F,5,FALSE)</f>
        <v>EST</v>
      </c>
      <c r="F70" s="210" t="str">
        <f>VLOOKUP(B70,Startlist!B:H,7,FALSE)</f>
        <v>Nissan Sunny GTI</v>
      </c>
      <c r="G70" s="210" t="str">
        <f>VLOOKUP(B70,Startlist!B:H,6,FALSE)</f>
        <v>Sar-Tech Motorsport</v>
      </c>
      <c r="H70" s="218" t="str">
        <f>VLOOKUP(B70,Results!B:P,15,FALSE)</f>
        <v> 1:15.18,0</v>
      </c>
    </row>
    <row r="71" spans="1:8" ht="15" customHeight="1">
      <c r="A71" s="216">
        <f t="shared" si="0"/>
        <v>64</v>
      </c>
      <c r="B71" s="176">
        <v>112</v>
      </c>
      <c r="C71" s="209" t="str">
        <f>VLOOKUP(B71,Startlist!B:F,2,FALSE)</f>
        <v>E11</v>
      </c>
      <c r="D71" s="210" t="str">
        <f>CONCATENATE(VLOOKUP(B71,Startlist!B:H,3,FALSE)," / ",VLOOKUP(B71,Startlist!B:H,4,FALSE))</f>
        <v>Ander Elevant / Priit Piir</v>
      </c>
      <c r="E71" s="211" t="str">
        <f>VLOOKUP(B71,Startlist!B:F,5,FALSE)</f>
        <v>EST</v>
      </c>
      <c r="F71" s="210" t="str">
        <f>VLOOKUP(B71,Startlist!B:H,7,FALSE)</f>
        <v>BMW 325i</v>
      </c>
      <c r="G71" s="210" t="str">
        <f>VLOOKUP(B71,Startlist!B:H,6,FALSE)</f>
        <v>SK Villu</v>
      </c>
      <c r="H71" s="218" t="str">
        <f>VLOOKUP(B71,Results!B:P,15,FALSE)</f>
        <v> 1:15.24,4</v>
      </c>
    </row>
    <row r="72" spans="1:8" ht="15" customHeight="1">
      <c r="A72" s="216">
        <f t="shared" si="0"/>
        <v>65</v>
      </c>
      <c r="B72" s="176">
        <v>119</v>
      </c>
      <c r="C72" s="209" t="str">
        <f>VLOOKUP(B72,Startlist!B:F,2,FALSE)</f>
        <v>E12</v>
      </c>
      <c r="D72" s="210" t="str">
        <f>CONCATENATE(VLOOKUP(B72,Startlist!B:H,3,FALSE)," / ",VLOOKUP(B72,Startlist!B:H,4,FALSE))</f>
        <v>Alexey Reshetov / Karl Koosa</v>
      </c>
      <c r="E72" s="211" t="str">
        <f>VLOOKUP(B72,Startlist!B:F,5,FALSE)</f>
        <v>RUS / EST</v>
      </c>
      <c r="F72" s="210" t="str">
        <f>VLOOKUP(B72,Startlist!B:H,7,FALSE)</f>
        <v>Subaru Impreza</v>
      </c>
      <c r="G72" s="210" t="str">
        <f>VLOOKUP(B72,Startlist!B:H,6,FALSE)</f>
        <v>G.M.Racing SK</v>
      </c>
      <c r="H72" s="218" t="str">
        <f>VLOOKUP(B72,Results!B:P,15,FALSE)</f>
        <v> 1:15.35,6</v>
      </c>
    </row>
    <row r="73" spans="1:8" ht="15" customHeight="1">
      <c r="A73" s="216">
        <f t="shared" si="0"/>
        <v>66</v>
      </c>
      <c r="B73" s="176">
        <v>28</v>
      </c>
      <c r="C73" s="209" t="str">
        <f>VLOOKUP(B73,Startlist!B:F,2,FALSE)</f>
        <v>N4</v>
      </c>
      <c r="D73" s="210" t="str">
        <f>CONCATENATE(VLOOKUP(B73,Startlist!B:H,3,FALSE)," / ",VLOOKUP(B73,Startlist!B:H,4,FALSE))</f>
        <v>Boris Zimin / Aleksey Aksakov</v>
      </c>
      <c r="E73" s="211" t="str">
        <f>VLOOKUP(B73,Startlist!B:F,5,FALSE)</f>
        <v>RUS</v>
      </c>
      <c r="F73" s="210" t="str">
        <f>VLOOKUP(B73,Startlist!B:H,7,FALSE)</f>
        <v>Mitsubishi Lancer Evo 10</v>
      </c>
      <c r="G73" s="210" t="str">
        <f>VLOOKUP(B73,Startlist!B:H,6,FALSE)</f>
        <v>Boris Zimin</v>
      </c>
      <c r="H73" s="218" t="str">
        <f>VLOOKUP(B73,Results!B:P,15,FALSE)</f>
        <v> 1:15.39,4</v>
      </c>
    </row>
    <row r="74" spans="1:8" ht="15" customHeight="1">
      <c r="A74" s="216">
        <f aca="true" t="shared" si="1" ref="A74:A92">A73+1</f>
        <v>67</v>
      </c>
      <c r="B74" s="176">
        <v>104</v>
      </c>
      <c r="C74" s="209" t="str">
        <f>VLOOKUP(B74,Startlist!B:F,2,FALSE)</f>
        <v>N3</v>
      </c>
      <c r="D74" s="210" t="str">
        <f>CONCATENATE(VLOOKUP(B74,Startlist!B:H,3,FALSE)," / ",VLOOKUP(B74,Startlist!B:H,4,FALSE))</f>
        <v>Alexey Iofin / Evgeny Eliseev</v>
      </c>
      <c r="E74" s="211" t="str">
        <f>VLOOKUP(B74,Startlist!B:F,5,FALSE)</f>
        <v>RUS</v>
      </c>
      <c r="F74" s="210" t="str">
        <f>VLOOKUP(B74,Startlist!B:H,7,FALSE)</f>
        <v>Honda Civic Type-R</v>
      </c>
      <c r="G74" s="210" t="str">
        <f>VLOOKUP(B74,Startlist!B:H,6,FALSE)</f>
        <v>Alexey Iofin</v>
      </c>
      <c r="H74" s="218" t="str">
        <f>VLOOKUP(B74,Results!B:P,15,FALSE)</f>
        <v> 1:15.55,7</v>
      </c>
    </row>
    <row r="75" spans="1:8" ht="15" customHeight="1">
      <c r="A75" s="216">
        <f t="shared" si="1"/>
        <v>68</v>
      </c>
      <c r="B75" s="176">
        <v>117</v>
      </c>
      <c r="C75" s="209" t="str">
        <f>VLOOKUP(B75,Startlist!B:F,2,FALSE)</f>
        <v>E9</v>
      </c>
      <c r="D75" s="210" t="str">
        <f>CONCATENATE(VLOOKUP(B75,Startlist!B:H,3,FALSE)," / ",VLOOKUP(B75,Startlist!B:H,4,FALSE))</f>
        <v>Henri Franke / Alain Sivous</v>
      </c>
      <c r="E75" s="211" t="str">
        <f>VLOOKUP(B75,Startlist!B:F,5,FALSE)</f>
        <v>EST</v>
      </c>
      <c r="F75" s="210" t="str">
        <f>VLOOKUP(B75,Startlist!B:H,7,FALSE)</f>
        <v>Suzuki Baleno</v>
      </c>
      <c r="G75" s="210" t="str">
        <f>VLOOKUP(B75,Startlist!B:H,6,FALSE)</f>
        <v>ECOM Motorsport</v>
      </c>
      <c r="H75" s="218" t="str">
        <f>VLOOKUP(B75,Results!B:P,15,FALSE)</f>
        <v> 1:16.06,4</v>
      </c>
    </row>
    <row r="76" spans="1:8" ht="15" customHeight="1">
      <c r="A76" s="216">
        <f t="shared" si="1"/>
        <v>69</v>
      </c>
      <c r="B76" s="176">
        <v>99</v>
      </c>
      <c r="C76" s="209" t="str">
        <f>VLOOKUP(B76,Startlist!B:F,2,FALSE)</f>
        <v>E12</v>
      </c>
      <c r="D76" s="210" t="str">
        <f>CONCATENATE(VLOOKUP(B76,Startlist!B:H,3,FALSE)," / ",VLOOKUP(B76,Startlist!B:H,4,FALSE))</f>
        <v>Dmitry Feofanov / Maxim Gordyushkin</v>
      </c>
      <c r="E76" s="211" t="str">
        <f>VLOOKUP(B76,Startlist!B:F,5,FALSE)</f>
        <v>RUS</v>
      </c>
      <c r="F76" s="210" t="str">
        <f>VLOOKUP(B76,Startlist!B:H,7,FALSE)</f>
        <v>Mitsubishi Lancer Evo 8</v>
      </c>
      <c r="G76" s="210" t="str">
        <f>VLOOKUP(B76,Startlist!B:H,6,FALSE)</f>
        <v>Asport</v>
      </c>
      <c r="H76" s="218" t="str">
        <f>VLOOKUP(B76,Results!B:P,15,FALSE)</f>
        <v> 1:17.08,2</v>
      </c>
    </row>
    <row r="77" spans="1:8" ht="15" customHeight="1">
      <c r="A77" s="216">
        <f t="shared" si="1"/>
        <v>70</v>
      </c>
      <c r="B77" s="176">
        <v>125</v>
      </c>
      <c r="C77" s="209" t="str">
        <f>VLOOKUP(B77,Startlist!B:F,2,FALSE)</f>
        <v>E10</v>
      </c>
      <c r="D77" s="210" t="str">
        <f>CONCATENATE(VLOOKUP(B77,Startlist!B:H,3,FALSE)," / ",VLOOKUP(B77,Startlist!B:H,4,FALSE))</f>
        <v>Andris Truu / Alari Jürgens</v>
      </c>
      <c r="E77" s="211" t="str">
        <f>VLOOKUP(B77,Startlist!B:F,5,FALSE)</f>
        <v>EST</v>
      </c>
      <c r="F77" s="210" t="str">
        <f>VLOOKUP(B77,Startlist!B:H,7,FALSE)</f>
        <v>Lada 2105</v>
      </c>
      <c r="G77" s="210" t="str">
        <f>VLOOKUP(B77,Startlist!B:H,6,FALSE)</f>
        <v>Sar-Tech Motorsport</v>
      </c>
      <c r="H77" s="218" t="str">
        <f>VLOOKUP(B77,Results!B:P,15,FALSE)</f>
        <v> 1:17.25,7</v>
      </c>
    </row>
    <row r="78" spans="1:8" ht="15" customHeight="1">
      <c r="A78" s="216">
        <f t="shared" si="1"/>
        <v>71</v>
      </c>
      <c r="B78" s="176">
        <v>155</v>
      </c>
      <c r="C78" s="209" t="str">
        <f>VLOOKUP(B78,Startlist!B:F,2,FALSE)</f>
        <v>E10</v>
      </c>
      <c r="D78" s="210" t="str">
        <f>CONCATENATE(VLOOKUP(B78,Startlist!B:H,3,FALSE)," / ",VLOOKUP(B78,Startlist!B:H,4,FALSE))</f>
        <v>Janek Ojala / Marko Heinoja</v>
      </c>
      <c r="E78" s="211" t="str">
        <f>VLOOKUP(B78,Startlist!B:F,5,FALSE)</f>
        <v>EST</v>
      </c>
      <c r="F78" s="210" t="str">
        <f>VLOOKUP(B78,Startlist!B:H,7,FALSE)</f>
        <v>VW Golf 2</v>
      </c>
      <c r="G78" s="210" t="str">
        <f>VLOOKUP(B78,Startlist!B:H,6,FALSE)</f>
        <v>LaitseRallyPark</v>
      </c>
      <c r="H78" s="218" t="str">
        <f>VLOOKUP(B78,Results!B:P,15,FALSE)</f>
        <v> 1:18.47,4</v>
      </c>
    </row>
    <row r="79" spans="1:8" ht="15" customHeight="1">
      <c r="A79" s="216">
        <f t="shared" si="1"/>
        <v>72</v>
      </c>
      <c r="B79" s="176">
        <v>62</v>
      </c>
      <c r="C79" s="209" t="str">
        <f>VLOOKUP(B79,Startlist!B:F,2,FALSE)</f>
        <v>E10</v>
      </c>
      <c r="D79" s="210" t="str">
        <f>CONCATENATE(VLOOKUP(B79,Startlist!B:H,3,FALSE)," / ",VLOOKUP(B79,Startlist!B:H,4,FALSE))</f>
        <v>Rando Turja / Ain Sepp</v>
      </c>
      <c r="E79" s="211" t="str">
        <f>VLOOKUP(B79,Startlist!B:F,5,FALSE)</f>
        <v>EST</v>
      </c>
      <c r="F79" s="210" t="str">
        <f>VLOOKUP(B79,Startlist!B:H,7,FALSE)</f>
        <v>Lada VFTS</v>
      </c>
      <c r="G79" s="210" t="str">
        <f>VLOOKUP(B79,Startlist!B:H,6,FALSE)</f>
        <v>Sar-Tech Motorsport</v>
      </c>
      <c r="H79" s="218" t="str">
        <f>VLOOKUP(B79,Results!B:P,15,FALSE)</f>
        <v> 1:19.07,5</v>
      </c>
    </row>
    <row r="80" spans="1:8" ht="15" customHeight="1">
      <c r="A80" s="216">
        <f t="shared" si="1"/>
        <v>73</v>
      </c>
      <c r="B80" s="176">
        <v>145</v>
      </c>
      <c r="C80" s="209" t="str">
        <f>VLOOKUP(B80,Startlist!B:F,2,FALSE)</f>
        <v>E13</v>
      </c>
      <c r="D80" s="210" t="str">
        <f>CONCATENATE(VLOOKUP(B80,Startlist!B:H,3,FALSE)," / ",VLOOKUP(B80,Startlist!B:H,4,FALSE))</f>
        <v>Aare Müil / Tiit Vanamölder</v>
      </c>
      <c r="E80" s="211" t="str">
        <f>VLOOKUP(B80,Startlist!B:F,5,FALSE)</f>
        <v>EST</v>
      </c>
      <c r="F80" s="210" t="str">
        <f>VLOOKUP(B80,Startlist!B:H,7,FALSE)</f>
        <v>GAZ 51</v>
      </c>
      <c r="G80" s="210" t="str">
        <f>VLOOKUP(B80,Startlist!B:H,6,FALSE)</f>
        <v>Märjamaa Rally Team</v>
      </c>
      <c r="H80" s="218" t="str">
        <f>VLOOKUP(B80,Results!B:P,15,FALSE)</f>
        <v> 1:20.46,2</v>
      </c>
    </row>
    <row r="81" spans="1:8" ht="15" customHeight="1">
      <c r="A81" s="216">
        <f t="shared" si="1"/>
        <v>74</v>
      </c>
      <c r="B81" s="176">
        <v>150</v>
      </c>
      <c r="C81" s="209" t="str">
        <f>VLOOKUP(B81,Startlist!B:F,2,FALSE)</f>
        <v>E13</v>
      </c>
      <c r="D81" s="210" t="str">
        <f>CONCATENATE(VLOOKUP(B81,Startlist!B:H,3,FALSE)," / ",VLOOKUP(B81,Startlist!B:H,4,FALSE))</f>
        <v>Taavi Kōrge / Mati Otsing</v>
      </c>
      <c r="E81" s="211" t="str">
        <f>VLOOKUP(B81,Startlist!B:F,5,FALSE)</f>
        <v>EST</v>
      </c>
      <c r="F81" s="210" t="str">
        <f>VLOOKUP(B81,Startlist!B:H,7,FALSE)</f>
        <v>GAZ 51</v>
      </c>
      <c r="G81" s="210" t="str">
        <f>VLOOKUP(B81,Startlist!B:H,6,FALSE)</f>
        <v>Sar-Tech Motorsport</v>
      </c>
      <c r="H81" s="218" t="str">
        <f>VLOOKUP(B81,Results!B:P,15,FALSE)</f>
        <v> 1:21.24,0</v>
      </c>
    </row>
    <row r="82" spans="1:8" ht="15" customHeight="1">
      <c r="A82" s="216">
        <f t="shared" si="1"/>
        <v>75</v>
      </c>
      <c r="B82" s="176">
        <v>98</v>
      </c>
      <c r="C82" s="209" t="str">
        <f>VLOOKUP(B82,Startlist!B:F,2,FALSE)</f>
        <v>R4</v>
      </c>
      <c r="D82" s="210" t="str">
        <f>CONCATENATE(VLOOKUP(B82,Startlist!B:H,3,FALSE)," / ",VLOOKUP(B82,Startlist!B:H,4,FALSE))</f>
        <v>Grigory Vasilevsky / Aleksei Krylov</v>
      </c>
      <c r="E82" s="211" t="str">
        <f>VLOOKUP(B82,Startlist!B:F,5,FALSE)</f>
        <v>RUS</v>
      </c>
      <c r="F82" s="210" t="str">
        <f>VLOOKUP(B82,Startlist!B:H,7,FALSE)</f>
        <v>Mitsubishi Lancer Evo 9</v>
      </c>
      <c r="G82" s="210" t="str">
        <f>VLOOKUP(B82,Startlist!B:H,6,FALSE)</f>
        <v>ART Rally</v>
      </c>
      <c r="H82" s="218" t="str">
        <f>VLOOKUP(B82,Results!B:P,15,FALSE)</f>
        <v> 1:22.47,3</v>
      </c>
    </row>
    <row r="83" spans="1:8" ht="15" customHeight="1">
      <c r="A83" s="216">
        <f t="shared" si="1"/>
        <v>76</v>
      </c>
      <c r="B83" s="176">
        <v>69</v>
      </c>
      <c r="C83" s="209" t="str">
        <f>VLOOKUP(B83,Startlist!B:F,2,FALSE)</f>
        <v>E12</v>
      </c>
      <c r="D83" s="210" t="str">
        <f>CONCATENATE(VLOOKUP(B83,Startlist!B:H,3,FALSE)," / ",VLOOKUP(B83,Startlist!B:H,4,FALSE))</f>
        <v>Vaiko Samm / Raigo Press</v>
      </c>
      <c r="E83" s="211" t="str">
        <f>VLOOKUP(B83,Startlist!B:F,5,FALSE)</f>
        <v>EST</v>
      </c>
      <c r="F83" s="210" t="str">
        <f>VLOOKUP(B83,Startlist!B:H,7,FALSE)</f>
        <v>Subaru Impreza</v>
      </c>
      <c r="G83" s="210" t="str">
        <f>VLOOKUP(B83,Startlist!B:H,6,FALSE)</f>
        <v>G.M.Racing SK</v>
      </c>
      <c r="H83" s="218" t="str">
        <f>VLOOKUP(B83,Results!B:P,15,FALSE)</f>
        <v> 1:24.11,9</v>
      </c>
    </row>
    <row r="84" spans="1:8" ht="15" customHeight="1">
      <c r="A84" s="216">
        <f t="shared" si="1"/>
        <v>77</v>
      </c>
      <c r="B84" s="176">
        <v>127</v>
      </c>
      <c r="C84" s="209" t="str">
        <f>VLOOKUP(B84,Startlist!B:F,2,FALSE)</f>
        <v>E9</v>
      </c>
      <c r="D84" s="210" t="str">
        <f>CONCATENATE(VLOOKUP(B84,Startlist!B:H,3,FALSE)," / ",VLOOKUP(B84,Startlist!B:H,4,FALSE))</f>
        <v>Janar Tänak / Janno ōunpuu</v>
      </c>
      <c r="E84" s="211" t="str">
        <f>VLOOKUP(B84,Startlist!B:F,5,FALSE)</f>
        <v>EST</v>
      </c>
      <c r="F84" s="210" t="str">
        <f>VLOOKUP(B84,Startlist!B:H,7,FALSE)</f>
        <v>Lada 2105</v>
      </c>
      <c r="G84" s="210" t="str">
        <f>VLOOKUP(B84,Startlist!B:H,6,FALSE)</f>
        <v>OT Racing</v>
      </c>
      <c r="H84" s="218" t="str">
        <f>VLOOKUP(B84,Results!B:P,15,FALSE)</f>
        <v> 1:24.16,3</v>
      </c>
    </row>
    <row r="85" spans="1:8" ht="15" customHeight="1">
      <c r="A85" s="216">
        <f t="shared" si="1"/>
        <v>78</v>
      </c>
      <c r="B85" s="176">
        <v>140</v>
      </c>
      <c r="C85" s="209" t="str">
        <f>VLOOKUP(B85,Startlist!B:F,2,FALSE)</f>
        <v>E10</v>
      </c>
      <c r="D85" s="210" t="str">
        <f>CONCATENATE(VLOOKUP(B85,Startlist!B:H,3,FALSE)," / ",VLOOKUP(B85,Startlist!B:H,4,FALSE))</f>
        <v>Margus Reek / Iveta Klavina</v>
      </c>
      <c r="E85" s="211" t="str">
        <f>VLOOKUP(B85,Startlist!B:F,5,FALSE)</f>
        <v>EST / LAT</v>
      </c>
      <c r="F85" s="210" t="str">
        <f>VLOOKUP(B85,Startlist!B:H,7,FALSE)</f>
        <v>Lada VFTS</v>
      </c>
      <c r="G85" s="210" t="str">
        <f>VLOOKUP(B85,Startlist!B:H,6,FALSE)</f>
        <v>Yellow Racing</v>
      </c>
      <c r="H85" s="218" t="str">
        <f>VLOOKUP(B85,Results!B:P,15,FALSE)</f>
        <v> 1:25.38,7</v>
      </c>
    </row>
    <row r="86" spans="1:8" ht="15" customHeight="1">
      <c r="A86" s="216">
        <f t="shared" si="1"/>
        <v>79</v>
      </c>
      <c r="B86" s="176">
        <v>132</v>
      </c>
      <c r="C86" s="209" t="str">
        <f>VLOOKUP(B86,Startlist!B:F,2,FALSE)</f>
        <v>E11</v>
      </c>
      <c r="D86" s="210" t="str">
        <f>CONCATENATE(VLOOKUP(B86,Startlist!B:H,3,FALSE)," / ",VLOOKUP(B86,Startlist!B:H,4,FALSE))</f>
        <v>Pasi Lyytikäinen / Sami Jokioinen</v>
      </c>
      <c r="E86" s="211" t="str">
        <f>VLOOKUP(B86,Startlist!B:F,5,FALSE)</f>
        <v>FIN</v>
      </c>
      <c r="F86" s="210" t="str">
        <f>VLOOKUP(B86,Startlist!B:H,7,FALSE)</f>
        <v>BMW M3</v>
      </c>
      <c r="G86" s="210" t="str">
        <f>VLOOKUP(B86,Startlist!B:H,6,FALSE)</f>
        <v>Pasi Lyytikäinen</v>
      </c>
      <c r="H86" s="218" t="str">
        <f>VLOOKUP(B86,Results!B:P,15,FALSE)</f>
        <v> 1:27.06,9</v>
      </c>
    </row>
    <row r="87" spans="1:8" ht="15" customHeight="1">
      <c r="A87" s="216">
        <f t="shared" si="1"/>
        <v>80</v>
      </c>
      <c r="B87" s="176">
        <v>156</v>
      </c>
      <c r="C87" s="209" t="str">
        <f>VLOOKUP(B87,Startlist!B:F,2,FALSE)</f>
        <v>E9</v>
      </c>
      <c r="D87" s="210" t="str">
        <f>CONCATENATE(VLOOKUP(B87,Startlist!B:H,3,FALSE)," / ",VLOOKUP(B87,Startlist!B:H,4,FALSE))</f>
        <v>Villu Mättik / Kristjan Len</v>
      </c>
      <c r="E87" s="211" t="str">
        <f>VLOOKUP(B87,Startlist!B:F,5,FALSE)</f>
        <v>EST</v>
      </c>
      <c r="F87" s="210" t="str">
        <f>VLOOKUP(B87,Startlist!B:H,7,FALSE)</f>
        <v>Lada VFTS</v>
      </c>
      <c r="G87" s="210" t="str">
        <f>VLOOKUP(B87,Startlist!B:H,6,FALSE)</f>
        <v>SK Villu</v>
      </c>
      <c r="H87" s="218" t="str">
        <f>VLOOKUP(B87,Results!B:P,15,FALSE)</f>
        <v> 1:28.24,5</v>
      </c>
    </row>
    <row r="88" spans="1:8" ht="15" customHeight="1">
      <c r="A88" s="216">
        <f t="shared" si="1"/>
        <v>81</v>
      </c>
      <c r="B88" s="176">
        <v>149</v>
      </c>
      <c r="C88" s="209" t="str">
        <f>VLOOKUP(B88,Startlist!B:F,2,FALSE)</f>
        <v>E13</v>
      </c>
      <c r="D88" s="210" t="str">
        <f>CONCATENATE(VLOOKUP(B88,Startlist!B:H,3,FALSE)," / ",VLOOKUP(B88,Startlist!B:H,4,FALSE))</f>
        <v>Kaido Vilu / Andrus Markson</v>
      </c>
      <c r="E88" s="211" t="str">
        <f>VLOOKUP(B88,Startlist!B:F,5,FALSE)</f>
        <v>EST</v>
      </c>
      <c r="F88" s="210" t="str">
        <f>VLOOKUP(B88,Startlist!B:H,7,FALSE)</f>
        <v>GAZ 51</v>
      </c>
      <c r="G88" s="210" t="str">
        <f>VLOOKUP(B88,Startlist!B:H,6,FALSE)</f>
        <v>GAZ Ralliklubi</v>
      </c>
      <c r="H88" s="218" t="str">
        <f>VLOOKUP(B88,Results!B:P,15,FALSE)</f>
        <v> 1:28.26,4</v>
      </c>
    </row>
    <row r="89" spans="1:8" ht="15" customHeight="1">
      <c r="A89" s="216">
        <f t="shared" si="1"/>
        <v>82</v>
      </c>
      <c r="B89" s="176">
        <v>70</v>
      </c>
      <c r="C89" s="209" t="str">
        <f>VLOOKUP(B89,Startlist!B:F,2,FALSE)</f>
        <v>E11</v>
      </c>
      <c r="D89" s="210" t="str">
        <f>CONCATENATE(VLOOKUP(B89,Startlist!B:H,3,FALSE)," / ",VLOOKUP(B89,Startlist!B:H,4,FALSE))</f>
        <v>Raiko Aru / Veiko Kullamäe</v>
      </c>
      <c r="E89" s="211" t="str">
        <f>VLOOKUP(B89,Startlist!B:F,5,FALSE)</f>
        <v>EST</v>
      </c>
      <c r="F89" s="210" t="str">
        <f>VLOOKUP(B89,Startlist!B:H,7,FALSE)</f>
        <v>BMW 325</v>
      </c>
      <c r="G89" s="210" t="str">
        <f>VLOOKUP(B89,Startlist!B:H,6,FALSE)</f>
        <v>ECOM Motorsport</v>
      </c>
      <c r="H89" s="218" t="str">
        <f>VLOOKUP(B89,Results!B:P,15,FALSE)</f>
        <v> 1:28.27,5</v>
      </c>
    </row>
    <row r="90" spans="1:8" ht="15" customHeight="1">
      <c r="A90" s="216">
        <f t="shared" si="1"/>
        <v>83</v>
      </c>
      <c r="B90" s="176">
        <v>136</v>
      </c>
      <c r="C90" s="209" t="str">
        <f>VLOOKUP(B90,Startlist!B:F,2,FALSE)</f>
        <v>E10</v>
      </c>
      <c r="D90" s="210" t="str">
        <f>CONCATENATE(VLOOKUP(B90,Startlist!B:H,3,FALSE)," / ",VLOOKUP(B90,Startlist!B:H,4,FALSE))</f>
        <v>Marten Madissoo / Vivo Pender</v>
      </c>
      <c r="E90" s="211" t="str">
        <f>VLOOKUP(B90,Startlist!B:F,5,FALSE)</f>
        <v>EST</v>
      </c>
      <c r="F90" s="210" t="str">
        <f>VLOOKUP(B90,Startlist!B:H,7,FALSE)</f>
        <v>Ford Fiesta</v>
      </c>
      <c r="G90" s="210" t="str">
        <f>VLOOKUP(B90,Startlist!B:H,6,FALSE)</f>
        <v>T.T. Racing Team</v>
      </c>
      <c r="H90" s="218" t="str">
        <f>VLOOKUP(B90,Results!B:P,15,FALSE)</f>
        <v> 1:30.58,6</v>
      </c>
    </row>
    <row r="91" spans="1:8" ht="15" customHeight="1">
      <c r="A91" s="216">
        <f t="shared" si="1"/>
        <v>84</v>
      </c>
      <c r="B91" s="176">
        <v>153</v>
      </c>
      <c r="C91" s="209" t="str">
        <f>VLOOKUP(B91,Startlist!B:F,2,FALSE)</f>
        <v>E13</v>
      </c>
      <c r="D91" s="210" t="str">
        <f>CONCATENATE(VLOOKUP(B91,Startlist!B:H,3,FALSE)," / ",VLOOKUP(B91,Startlist!B:H,4,FALSE))</f>
        <v>Rünno Niitsalu / Jaanus Pedius</v>
      </c>
      <c r="E91" s="211" t="str">
        <f>VLOOKUP(B91,Startlist!B:F,5,FALSE)</f>
        <v>EST</v>
      </c>
      <c r="F91" s="210" t="str">
        <f>VLOOKUP(B91,Startlist!B:H,7,FALSE)</f>
        <v>GAZ 53</v>
      </c>
      <c r="G91" s="210" t="str">
        <f>VLOOKUP(B91,Startlist!B:H,6,FALSE)</f>
        <v>GAZ Ralliklubi</v>
      </c>
      <c r="H91" s="218" t="str">
        <f>VLOOKUP(B91,Results!B:P,15,FALSE)</f>
        <v> 1:33.18,6</v>
      </c>
    </row>
    <row r="92" spans="1:8" ht="15" customHeight="1">
      <c r="A92" s="216">
        <f t="shared" si="1"/>
        <v>85</v>
      </c>
      <c r="B92" s="176">
        <v>124</v>
      </c>
      <c r="C92" s="209" t="str">
        <f>VLOOKUP(B92,Startlist!B:F,2,FALSE)</f>
        <v>E11</v>
      </c>
      <c r="D92" s="210" t="str">
        <f>CONCATENATE(VLOOKUP(B92,Startlist!B:H,3,FALSE)," / ",VLOOKUP(B92,Startlist!B:H,4,FALSE))</f>
        <v>Bogdan Shemet / Heldur Allas</v>
      </c>
      <c r="E92" s="211" t="str">
        <f>VLOOKUP(B92,Startlist!B:F,5,FALSE)</f>
        <v>EST</v>
      </c>
      <c r="F92" s="210" t="str">
        <f>VLOOKUP(B92,Startlist!B:H,7,FALSE)</f>
        <v>BMW 320</v>
      </c>
      <c r="G92" s="210" t="str">
        <f>VLOOKUP(B92,Startlist!B:H,6,FALSE)</f>
        <v>ECOM Motorsport</v>
      </c>
      <c r="H92" s="218" t="str">
        <f>VLOOKUP(B92,Results!B:P,15,FALSE)</f>
        <v> 1:38.10,6</v>
      </c>
    </row>
    <row r="93" spans="1:8" ht="15" customHeight="1">
      <c r="A93" s="216"/>
      <c r="B93" s="176">
        <v>12</v>
      </c>
      <c r="C93" s="209" t="str">
        <f>VLOOKUP(B93,Startlist!B:F,2,FALSE)</f>
        <v>R4</v>
      </c>
      <c r="D93" s="210" t="str">
        <f>CONCATENATE(VLOOKUP(B93,Startlist!B:H,3,FALSE)," / ",VLOOKUP(B93,Startlist!B:H,4,FALSE))</f>
        <v>Jukka Hiltunen / Jarkko Kalliolepo</v>
      </c>
      <c r="E93" s="211" t="str">
        <f>VLOOKUP(B93,Startlist!B:F,5,FALSE)</f>
        <v>FIN</v>
      </c>
      <c r="F93" s="210" t="str">
        <f>VLOOKUP(B93,Startlist!B:H,7,FALSE)</f>
        <v>Ford Fiesta R5</v>
      </c>
      <c r="G93" s="210" t="str">
        <f>VLOOKUP(B93,Startlist!B:H,6,FALSE)</f>
        <v>MM-Motorsport</v>
      </c>
      <c r="H93" s="271" t="s">
        <v>2996</v>
      </c>
    </row>
    <row r="94" spans="1:8" ht="15" customHeight="1">
      <c r="A94" s="216"/>
      <c r="B94" s="176">
        <v>15</v>
      </c>
      <c r="C94" s="209" t="str">
        <f>VLOOKUP(B94,Startlist!B:F,2,FALSE)</f>
        <v>R4</v>
      </c>
      <c r="D94" s="210" t="str">
        <f>CONCATENATE(VLOOKUP(B94,Startlist!B:H,3,FALSE)," / ",VLOOKUP(B94,Startlist!B:H,4,FALSE))</f>
        <v>Ari Laivola / Kari Mustalahti</v>
      </c>
      <c r="E94" s="211" t="str">
        <f>VLOOKUP(B94,Startlist!B:F,5,FALSE)</f>
        <v>FIN</v>
      </c>
      <c r="F94" s="210" t="str">
        <f>VLOOKUP(B94,Startlist!B:H,7,FALSE)</f>
        <v>Peugeot 207 S2000</v>
      </c>
      <c r="G94" s="210" t="str">
        <f>VLOOKUP(B94,Startlist!B:H,6,FALSE)</f>
        <v>Maarakennus M.Laivola OY</v>
      </c>
      <c r="H94" s="271" t="s">
        <v>2996</v>
      </c>
    </row>
    <row r="95" spans="1:8" ht="15" customHeight="1">
      <c r="A95" s="216"/>
      <c r="B95" s="176">
        <v>18</v>
      </c>
      <c r="C95" s="209" t="str">
        <f>VLOOKUP(B95,Startlist!B:F,2,FALSE)</f>
        <v>R4</v>
      </c>
      <c r="D95" s="210" t="str">
        <f>CONCATENATE(VLOOKUP(B95,Startlist!B:H,3,FALSE)," / ",VLOOKUP(B95,Startlist!B:H,4,FALSE))</f>
        <v>Stanislav Travnikov / Aleksey Bashmakov</v>
      </c>
      <c r="E95" s="211" t="str">
        <f>VLOOKUP(B95,Startlist!B:F,5,FALSE)</f>
        <v>LAT</v>
      </c>
      <c r="F95" s="210" t="str">
        <f>VLOOKUP(B95,Startlist!B:H,7,FALSE)</f>
        <v>Mitsubishi Lancer Evo 9</v>
      </c>
      <c r="G95" s="210" t="str">
        <f>VLOOKUP(B95,Startlist!B:H,6,FALSE)</f>
        <v>R-evolution</v>
      </c>
      <c r="H95" s="271" t="s">
        <v>2996</v>
      </c>
    </row>
    <row r="96" spans="1:8" ht="15" customHeight="1">
      <c r="A96" s="216"/>
      <c r="B96" s="176">
        <v>19</v>
      </c>
      <c r="C96" s="209" t="str">
        <f>VLOOKUP(B96,Startlist!B:F,2,FALSE)</f>
        <v>E12</v>
      </c>
      <c r="D96" s="210" t="str">
        <f>CONCATENATE(VLOOKUP(B96,Startlist!B:H,3,FALSE)," / ",VLOOKUP(B96,Startlist!B:H,4,FALSE))</f>
        <v>Yury Arshanskiy / Mikhail Soskin</v>
      </c>
      <c r="E96" s="211" t="str">
        <f>VLOOKUP(B96,Startlist!B:F,5,FALSE)</f>
        <v>RUS</v>
      </c>
      <c r="F96" s="210" t="str">
        <f>VLOOKUP(B96,Startlist!B:H,7,FALSE)</f>
        <v>Mitsubishi Lancer Evo 8</v>
      </c>
      <c r="G96" s="210" t="str">
        <f>VLOOKUP(B96,Startlist!B:H,6,FALSE)</f>
        <v>MR-Sport</v>
      </c>
      <c r="H96" s="271" t="s">
        <v>2996</v>
      </c>
    </row>
    <row r="97" spans="1:8" ht="15" customHeight="1">
      <c r="A97" s="216"/>
      <c r="B97" s="176">
        <v>30</v>
      </c>
      <c r="C97" s="209" t="str">
        <f>VLOOKUP(B97,Startlist!B:F,2,FALSE)</f>
        <v>A8</v>
      </c>
      <c r="D97" s="210" t="str">
        <f>CONCATENATE(VLOOKUP(B97,Startlist!B:H,3,FALSE)," / ",VLOOKUP(B97,Startlist!B:H,4,FALSE))</f>
        <v>Allan Ilves / Kristo Tamm</v>
      </c>
      <c r="E97" s="211" t="str">
        <f>VLOOKUP(B97,Startlist!B:F,5,FALSE)</f>
        <v>EST</v>
      </c>
      <c r="F97" s="210" t="str">
        <f>VLOOKUP(B97,Startlist!B:H,7,FALSE)</f>
        <v>Mitsubishi Lancer Evo 8</v>
      </c>
      <c r="G97" s="210" t="str">
        <f>VLOOKUP(B97,Startlist!B:H,6,FALSE)</f>
        <v>Carglass Motorsport</v>
      </c>
      <c r="H97" s="271" t="s">
        <v>2996</v>
      </c>
    </row>
    <row r="98" spans="1:8" ht="15" customHeight="1">
      <c r="A98" s="216"/>
      <c r="B98" s="176">
        <v>31</v>
      </c>
      <c r="C98" s="209" t="str">
        <f>VLOOKUP(B98,Startlist!B:F,2,FALSE)</f>
        <v>E12</v>
      </c>
      <c r="D98" s="210" t="str">
        <f>CONCATENATE(VLOOKUP(B98,Startlist!B:H,3,FALSE)," / ",VLOOKUP(B98,Startlist!B:H,4,FALSE))</f>
        <v>Arsi Tupits / Oliver Tampuu</v>
      </c>
      <c r="E98" s="211" t="str">
        <f>VLOOKUP(B98,Startlist!B:F,5,FALSE)</f>
        <v>EST</v>
      </c>
      <c r="F98" s="210" t="str">
        <f>VLOOKUP(B98,Startlist!B:H,7,FALSE)</f>
        <v>Mitsubishi Lancer Evo 6</v>
      </c>
      <c r="G98" s="210" t="str">
        <f>VLOOKUP(B98,Startlist!B:H,6,FALSE)</f>
        <v>PSC Motorsport</v>
      </c>
      <c r="H98" s="271" t="s">
        <v>2996</v>
      </c>
    </row>
    <row r="99" spans="1:8" ht="15" customHeight="1">
      <c r="A99" s="216"/>
      <c r="B99" s="176">
        <v>34</v>
      </c>
      <c r="C99" s="209" t="str">
        <f>VLOOKUP(B99,Startlist!B:F,2,FALSE)</f>
        <v>A6</v>
      </c>
      <c r="D99" s="210" t="str">
        <f>CONCATENATE(VLOOKUP(B99,Startlist!B:H,3,FALSE)," / ",VLOOKUP(B99,Startlist!B:H,4,FALSE))</f>
        <v>Rainer Rohtmets / Rauno Rohtmets</v>
      </c>
      <c r="E99" s="211" t="str">
        <f>VLOOKUP(B99,Startlist!B:F,5,FALSE)</f>
        <v>EST</v>
      </c>
      <c r="F99" s="210" t="str">
        <f>VLOOKUP(B99,Startlist!B:H,7,FALSE)</f>
        <v>Citroen C2 R2 Max</v>
      </c>
      <c r="G99" s="210" t="str">
        <f>VLOOKUP(B99,Startlist!B:H,6,FALSE)</f>
        <v>Printsport</v>
      </c>
      <c r="H99" s="271" t="s">
        <v>2996</v>
      </c>
    </row>
    <row r="100" spans="1:8" ht="15" customHeight="1">
      <c r="A100" s="216"/>
      <c r="B100" s="176">
        <v>35</v>
      </c>
      <c r="C100" s="209" t="str">
        <f>VLOOKUP(B100,Startlist!B:F,2,FALSE)</f>
        <v>N3</v>
      </c>
      <c r="D100" s="210" t="str">
        <f>CONCATENATE(VLOOKUP(B100,Startlist!B:H,3,FALSE)," / ",VLOOKUP(B100,Startlist!B:H,4,FALSE))</f>
        <v>Sander Siniorg / Annika Arnek</v>
      </c>
      <c r="E100" s="211" t="str">
        <f>VLOOKUP(B100,Startlist!B:F,5,FALSE)</f>
        <v>EST</v>
      </c>
      <c r="F100" s="210" t="str">
        <f>VLOOKUP(B100,Startlist!B:H,7,FALSE)</f>
        <v>Honda Civic Type-R</v>
      </c>
      <c r="G100" s="210" t="str">
        <f>VLOOKUP(B100,Startlist!B:H,6,FALSE)</f>
        <v>Prorehv Rally Team</v>
      </c>
      <c r="H100" s="271" t="s">
        <v>2996</v>
      </c>
    </row>
    <row r="101" spans="1:8" ht="15" customHeight="1">
      <c r="A101" s="216"/>
      <c r="B101" s="176">
        <v>36</v>
      </c>
      <c r="C101" s="209" t="str">
        <f>VLOOKUP(B101,Startlist!B:F,2,FALSE)</f>
        <v>E12</v>
      </c>
      <c r="D101" s="210" t="str">
        <f>CONCATENATE(VLOOKUP(B101,Startlist!B:H,3,FALSE)," / ",VLOOKUP(B101,Startlist!B:H,4,FALSE))</f>
        <v>Ilya Lotvinov / Pavel Shevtsov</v>
      </c>
      <c r="E101" s="211" t="str">
        <f>VLOOKUP(B101,Startlist!B:F,5,FALSE)</f>
        <v>RUS</v>
      </c>
      <c r="F101" s="210" t="str">
        <f>VLOOKUP(B101,Startlist!B:H,7,FALSE)</f>
        <v>Mitsubishi Lancer Evo 8</v>
      </c>
      <c r="G101" s="210" t="str">
        <f>VLOOKUP(B101,Startlist!B:H,6,FALSE)</f>
        <v>Bank BFA</v>
      </c>
      <c r="H101" s="271" t="s">
        <v>2996</v>
      </c>
    </row>
    <row r="102" spans="1:8" ht="15" customHeight="1">
      <c r="A102" s="216"/>
      <c r="B102" s="176">
        <v>37</v>
      </c>
      <c r="C102" s="209" t="str">
        <f>VLOOKUP(B102,Startlist!B:F,2,FALSE)</f>
        <v>N4</v>
      </c>
      <c r="D102" s="210" t="str">
        <f>CONCATENATE(VLOOKUP(B102,Startlist!B:H,3,FALSE)," / ",VLOOKUP(B102,Startlist!B:H,4,FALSE))</f>
        <v>Igor Bulantsev / Marina Danilova</v>
      </c>
      <c r="E102" s="211" t="str">
        <f>VLOOKUP(B102,Startlist!B:F,5,FALSE)</f>
        <v>RUS</v>
      </c>
      <c r="F102" s="210" t="str">
        <f>VLOOKUP(B102,Startlist!B:H,7,FALSE)</f>
        <v>Mitsubishi Lancer Evo 10</v>
      </c>
      <c r="G102" s="210" t="str">
        <f>VLOOKUP(B102,Startlist!B:H,6,FALSE)</f>
        <v>ASRT</v>
      </c>
      <c r="H102" s="271" t="s">
        <v>2996</v>
      </c>
    </row>
    <row r="103" spans="1:8" ht="15" customHeight="1">
      <c r="A103" s="216"/>
      <c r="B103" s="176">
        <v>38</v>
      </c>
      <c r="C103" s="209" t="str">
        <f>VLOOKUP(B103,Startlist!B:F,2,FALSE)</f>
        <v>E12</v>
      </c>
      <c r="D103" s="210" t="str">
        <f>CONCATENATE(VLOOKUP(B103,Startlist!B:H,3,FALSE)," / ",VLOOKUP(B103,Startlist!B:H,4,FALSE))</f>
        <v>Sami Valme / Matti Hämäläinen</v>
      </c>
      <c r="E103" s="211" t="str">
        <f>VLOOKUP(B103,Startlist!B:F,5,FALSE)</f>
        <v>FIN</v>
      </c>
      <c r="F103" s="210" t="str">
        <f>VLOOKUP(B103,Startlist!B:H,7,FALSE)</f>
        <v>Mitsubishi Lancer Evo 6</v>
      </c>
      <c r="G103" s="210" t="str">
        <f>VLOOKUP(B103,Startlist!B:H,6,FALSE)</f>
        <v>Sami Valme</v>
      </c>
      <c r="H103" s="271" t="s">
        <v>2996</v>
      </c>
    </row>
    <row r="104" spans="1:8" ht="15" customHeight="1">
      <c r="A104" s="216"/>
      <c r="B104" s="176">
        <v>39</v>
      </c>
      <c r="C104" s="209" t="str">
        <f>VLOOKUP(B104,Startlist!B:F,2,FALSE)</f>
        <v>E11</v>
      </c>
      <c r="D104" s="210" t="str">
        <f>CONCATENATE(VLOOKUP(B104,Startlist!B:H,3,FALSE)," / ",VLOOKUP(B104,Startlist!B:H,4,FALSE))</f>
        <v>Antti Nokkanen / Markus Tankka</v>
      </c>
      <c r="E104" s="211" t="str">
        <f>VLOOKUP(B104,Startlist!B:F,5,FALSE)</f>
        <v>FIN</v>
      </c>
      <c r="F104" s="210" t="str">
        <f>VLOOKUP(B104,Startlist!B:H,7,FALSE)</f>
        <v>BMW M3</v>
      </c>
      <c r="G104" s="210" t="str">
        <f>VLOOKUP(B104,Startlist!B:H,6,FALSE)</f>
        <v>Markus Tankka</v>
      </c>
      <c r="H104" s="271" t="s">
        <v>2996</v>
      </c>
    </row>
    <row r="105" spans="1:8" ht="15" customHeight="1">
      <c r="A105" s="216"/>
      <c r="B105" s="176">
        <v>41</v>
      </c>
      <c r="C105" s="209" t="str">
        <f>VLOOKUP(B105,Startlist!B:F,2,FALSE)</f>
        <v>E10</v>
      </c>
      <c r="D105" s="210" t="str">
        <f>CONCATENATE(VLOOKUP(B105,Startlist!B:H,3,FALSE)," / ",VLOOKUP(B105,Startlist!B:H,4,FALSE))</f>
        <v>Lembit Soe / Ahto Pihlas</v>
      </c>
      <c r="E105" s="211" t="str">
        <f>VLOOKUP(B105,Startlist!B:F,5,FALSE)</f>
        <v>EST</v>
      </c>
      <c r="F105" s="210" t="str">
        <f>VLOOKUP(B105,Startlist!B:H,7,FALSE)</f>
        <v>Toyota Starlet</v>
      </c>
      <c r="G105" s="210" t="str">
        <f>VLOOKUP(B105,Startlist!B:H,6,FALSE)</f>
        <v>Sar-Tech Motorsport</v>
      </c>
      <c r="H105" s="271" t="s">
        <v>2996</v>
      </c>
    </row>
    <row r="106" spans="1:8" ht="15" customHeight="1">
      <c r="A106" s="216"/>
      <c r="B106" s="176">
        <v>42</v>
      </c>
      <c r="C106" s="209" t="str">
        <f>VLOOKUP(B106,Startlist!B:F,2,FALSE)</f>
        <v>E11</v>
      </c>
      <c r="D106" s="210" t="str">
        <f>CONCATENATE(VLOOKUP(B106,Startlist!B:H,3,FALSE)," / ",VLOOKUP(B106,Startlist!B:H,4,FALSE))</f>
        <v>Vallo Nuuter / Toomas Keskküla</v>
      </c>
      <c r="E106" s="211" t="str">
        <f>VLOOKUP(B106,Startlist!B:F,5,FALSE)</f>
        <v>EST</v>
      </c>
      <c r="F106" s="210" t="str">
        <f>VLOOKUP(B106,Startlist!B:H,7,FALSE)</f>
        <v>BMW M3</v>
      </c>
      <c r="G106" s="210" t="str">
        <f>VLOOKUP(B106,Startlist!B:H,6,FALSE)</f>
        <v>LaitseRallyPark</v>
      </c>
      <c r="H106" s="271" t="s">
        <v>2996</v>
      </c>
    </row>
    <row r="107" spans="1:8" ht="15" customHeight="1">
      <c r="A107" s="216"/>
      <c r="B107" s="176">
        <v>43</v>
      </c>
      <c r="C107" s="209" t="str">
        <f>VLOOKUP(B107,Startlist!B:F,2,FALSE)</f>
        <v>E11</v>
      </c>
      <c r="D107" s="210" t="str">
        <f>CONCATENATE(VLOOKUP(B107,Startlist!B:H,3,FALSE)," / ",VLOOKUP(B107,Startlist!B:H,4,FALSE))</f>
        <v>Argo Kuutok / Erik Sher</v>
      </c>
      <c r="E107" s="211" t="str">
        <f>VLOOKUP(B107,Startlist!B:F,5,FALSE)</f>
        <v>EST</v>
      </c>
      <c r="F107" s="210" t="str">
        <f>VLOOKUP(B107,Startlist!B:H,7,FALSE)</f>
        <v>BMW M3</v>
      </c>
      <c r="G107" s="210" t="str">
        <f>VLOOKUP(B107,Startlist!B:H,6,FALSE)</f>
        <v>LaitseRallyPark</v>
      </c>
      <c r="H107" s="271" t="s">
        <v>2996</v>
      </c>
    </row>
    <row r="108" spans="1:8" ht="15" customHeight="1">
      <c r="A108" s="216"/>
      <c r="B108" s="176">
        <v>48</v>
      </c>
      <c r="C108" s="209" t="str">
        <f>VLOOKUP(B108,Startlist!B:F,2,FALSE)</f>
        <v>N4</v>
      </c>
      <c r="D108" s="210" t="str">
        <f>CONCATENATE(VLOOKUP(B108,Startlist!B:H,3,FALSE)," / ",VLOOKUP(B108,Startlist!B:H,4,FALSE))</f>
        <v>Evgeny Cherkasov / Jarkko Miettinen</v>
      </c>
      <c r="E108" s="211" t="str">
        <f>VLOOKUP(B108,Startlist!B:F,5,FALSE)</f>
        <v>RUS / FIN</v>
      </c>
      <c r="F108" s="210" t="str">
        <f>VLOOKUP(B108,Startlist!B:H,7,FALSE)</f>
        <v>Subaru Impreza WRX STI</v>
      </c>
      <c r="G108" s="210" t="str">
        <f>VLOOKUP(B108,Startlist!B:H,6,FALSE)</f>
        <v>Suzor Rally Team</v>
      </c>
      <c r="H108" s="271" t="s">
        <v>2996</v>
      </c>
    </row>
    <row r="109" spans="1:8" ht="15" customHeight="1">
      <c r="A109" s="216"/>
      <c r="B109" s="176">
        <v>50</v>
      </c>
      <c r="C109" s="209" t="str">
        <f>VLOOKUP(B109,Startlist!B:F,2,FALSE)</f>
        <v>A6</v>
      </c>
      <c r="D109" s="210" t="str">
        <f>CONCATENATE(VLOOKUP(B109,Startlist!B:H,3,FALSE)," / ",VLOOKUP(B109,Startlist!B:H,4,FALSE))</f>
        <v>Kristen Kelement / Timo Kasesalu</v>
      </c>
      <c r="E109" s="211" t="str">
        <f>VLOOKUP(B109,Startlist!B:F,5,FALSE)</f>
        <v>EST</v>
      </c>
      <c r="F109" s="210" t="str">
        <f>VLOOKUP(B109,Startlist!B:H,7,FALSE)</f>
        <v>Citroen C2 R2 Max</v>
      </c>
      <c r="G109" s="210" t="str">
        <f>VLOOKUP(B109,Startlist!B:H,6,FALSE)</f>
        <v>Kristen Kelement</v>
      </c>
      <c r="H109" s="271" t="s">
        <v>2996</v>
      </c>
    </row>
    <row r="110" spans="1:8" ht="15" customHeight="1">
      <c r="A110" s="216"/>
      <c r="B110" s="176">
        <v>51</v>
      </c>
      <c r="C110" s="209" t="str">
        <f>VLOOKUP(B110,Startlist!B:F,2,FALSE)</f>
        <v>A7</v>
      </c>
      <c r="D110" s="210" t="str">
        <f>CONCATENATE(VLOOKUP(B110,Startlist!B:H,3,FALSE)," / ",VLOOKUP(B110,Startlist!B:H,4,FALSE))</f>
        <v>David Sultanjants / Siim Oja</v>
      </c>
      <c r="E110" s="211" t="str">
        <f>VLOOKUP(B110,Startlist!B:F,5,FALSE)</f>
        <v>EST</v>
      </c>
      <c r="F110" s="210" t="str">
        <f>VLOOKUP(B110,Startlist!B:H,7,FALSE)</f>
        <v>Honda Civic Type-R</v>
      </c>
      <c r="G110" s="210" t="str">
        <f>VLOOKUP(B110,Startlist!B:H,6,FALSE)</f>
        <v>G.M.Racing SK</v>
      </c>
      <c r="H110" s="271" t="s">
        <v>2996</v>
      </c>
    </row>
    <row r="111" spans="1:8" ht="15" customHeight="1">
      <c r="A111" s="216"/>
      <c r="B111" s="176">
        <v>52</v>
      </c>
      <c r="C111" s="209" t="str">
        <f>VLOOKUP(B111,Startlist!B:F,2,FALSE)</f>
        <v>N3</v>
      </c>
      <c r="D111" s="210" t="str">
        <f>CONCATENATE(VLOOKUP(B111,Startlist!B:H,3,FALSE)," / ",VLOOKUP(B111,Startlist!B:H,4,FALSE))</f>
        <v>Ivar Rühka / Priit Hain</v>
      </c>
      <c r="E111" s="211" t="str">
        <f>VLOOKUP(B111,Startlist!B:F,5,FALSE)</f>
        <v>EST</v>
      </c>
      <c r="F111" s="210" t="str">
        <f>VLOOKUP(B111,Startlist!B:H,7,FALSE)</f>
        <v>Renault Clio</v>
      </c>
      <c r="G111" s="210" t="str">
        <f>VLOOKUP(B111,Startlist!B:H,6,FALSE)</f>
        <v>OK TSK</v>
      </c>
      <c r="H111" s="271" t="s">
        <v>2996</v>
      </c>
    </row>
    <row r="112" spans="1:8" ht="15" customHeight="1">
      <c r="A112" s="216"/>
      <c r="B112" s="176">
        <v>53</v>
      </c>
      <c r="C112" s="209" t="str">
        <f>VLOOKUP(B112,Startlist!B:F,2,FALSE)</f>
        <v>N3</v>
      </c>
      <c r="D112" s="210" t="str">
        <f>CONCATENATE(VLOOKUP(B112,Startlist!B:H,3,FALSE)," / ",VLOOKUP(B112,Startlist!B:H,4,FALSE))</f>
        <v>Kevin Kuusik / Carl Terras</v>
      </c>
      <c r="E112" s="211" t="str">
        <f>VLOOKUP(B112,Startlist!B:F,5,FALSE)</f>
        <v>EST</v>
      </c>
      <c r="F112" s="210" t="str">
        <f>VLOOKUP(B112,Startlist!B:H,7,FALSE)</f>
        <v>Renault Clio Ragnotti</v>
      </c>
      <c r="G112" s="210" t="str">
        <f>VLOOKUP(B112,Startlist!B:H,6,FALSE)</f>
        <v>OT Racing</v>
      </c>
      <c r="H112" s="271" t="s">
        <v>2996</v>
      </c>
    </row>
    <row r="113" spans="1:8" ht="15" customHeight="1">
      <c r="A113" s="216"/>
      <c r="B113" s="176">
        <v>57</v>
      </c>
      <c r="C113" s="209" t="str">
        <f>VLOOKUP(B113,Startlist!B:F,2,FALSE)</f>
        <v>N4</v>
      </c>
      <c r="D113" s="210" t="str">
        <f>CONCATENATE(VLOOKUP(B113,Startlist!B:H,3,FALSE)," / ",VLOOKUP(B113,Startlist!B:H,4,FALSE))</f>
        <v>Evgeniy Rogov / Andrei Konovalenko</v>
      </c>
      <c r="E113" s="211" t="str">
        <f>VLOOKUP(B113,Startlist!B:F,5,FALSE)</f>
        <v>RUS</v>
      </c>
      <c r="F113" s="210" t="str">
        <f>VLOOKUP(B113,Startlist!B:H,7,FALSE)</f>
        <v>Mitsubishi Lancer Evo 9</v>
      </c>
      <c r="G113" s="210" t="str">
        <f>VLOOKUP(B113,Startlist!B:H,6,FALSE)</f>
        <v>Andrei Konovalenko</v>
      </c>
      <c r="H113" s="271" t="s">
        <v>2996</v>
      </c>
    </row>
    <row r="114" spans="1:8" ht="15" customHeight="1">
      <c r="A114" s="216"/>
      <c r="B114" s="176">
        <v>63</v>
      </c>
      <c r="C114" s="209" t="str">
        <f>VLOOKUP(B114,Startlist!B:F,2,FALSE)</f>
        <v>E10</v>
      </c>
      <c r="D114" s="210" t="str">
        <f>CONCATENATE(VLOOKUP(B114,Startlist!B:H,3,FALSE)," / ",VLOOKUP(B114,Startlist!B:H,4,FALSE))</f>
        <v>Ville Tannermäki / Teemu Neuvonen</v>
      </c>
      <c r="E114" s="211" t="str">
        <f>VLOOKUP(B114,Startlist!B:F,5,FALSE)</f>
        <v>FIN</v>
      </c>
      <c r="F114" s="210" t="str">
        <f>VLOOKUP(B114,Startlist!B:H,7,FALSE)</f>
        <v>Honda Civic Type-R</v>
      </c>
      <c r="G114" s="210" t="str">
        <f>VLOOKUP(B114,Startlist!B:H,6,FALSE)</f>
        <v>Ville Tannermäki</v>
      </c>
      <c r="H114" s="271" t="s">
        <v>2996</v>
      </c>
    </row>
    <row r="115" spans="1:8" ht="15" customHeight="1">
      <c r="A115" s="216"/>
      <c r="B115" s="176">
        <v>65</v>
      </c>
      <c r="C115" s="209" t="str">
        <f>VLOOKUP(B115,Startlist!B:F,2,FALSE)</f>
        <v>A6</v>
      </c>
      <c r="D115" s="210" t="str">
        <f>CONCATENATE(VLOOKUP(B115,Startlist!B:H,3,FALSE)," / ",VLOOKUP(B115,Startlist!B:H,4,FALSE))</f>
        <v>Janne Vähämiko / Jani Salo</v>
      </c>
      <c r="E115" s="211" t="str">
        <f>VLOOKUP(B115,Startlist!B:F,5,FALSE)</f>
        <v>FIN</v>
      </c>
      <c r="F115" s="210" t="str">
        <f>VLOOKUP(B115,Startlist!B:H,7,FALSE)</f>
        <v>Renault Twingo R2</v>
      </c>
      <c r="G115" s="210" t="str">
        <f>VLOOKUP(B115,Startlist!B:H,6,FALSE)</f>
        <v>Set Promotion</v>
      </c>
      <c r="H115" s="271" t="s">
        <v>2996</v>
      </c>
    </row>
    <row r="116" spans="1:8" ht="15" customHeight="1">
      <c r="A116" s="216"/>
      <c r="B116" s="176">
        <v>66</v>
      </c>
      <c r="C116" s="209" t="str">
        <f>VLOOKUP(B116,Startlist!B:F,2,FALSE)</f>
        <v>E10</v>
      </c>
      <c r="D116" s="210" t="str">
        <f>CONCATENATE(VLOOKUP(B116,Startlist!B:H,3,FALSE)," / ",VLOOKUP(B116,Startlist!B:H,4,FALSE))</f>
        <v>Ken Torn / Riivo Mesila</v>
      </c>
      <c r="E116" s="211" t="str">
        <f>VLOOKUP(B116,Startlist!B:F,5,FALSE)</f>
        <v>EST</v>
      </c>
      <c r="F116" s="210" t="str">
        <f>VLOOKUP(B116,Startlist!B:H,7,FALSE)</f>
        <v>Mitsubishi Colt</v>
      </c>
      <c r="G116" s="210" t="str">
        <f>VLOOKUP(B116,Startlist!B:H,6,FALSE)</f>
        <v>Sar-Tech Motorsport</v>
      </c>
      <c r="H116" s="271" t="s">
        <v>2996</v>
      </c>
    </row>
    <row r="117" spans="1:8" ht="15" customHeight="1">
      <c r="A117" s="216"/>
      <c r="B117" s="176">
        <v>67</v>
      </c>
      <c r="C117" s="209" t="str">
        <f>VLOOKUP(B117,Startlist!B:F,2,FALSE)</f>
        <v>A6</v>
      </c>
      <c r="D117" s="210" t="str">
        <f>CONCATENATE(VLOOKUP(B117,Startlist!B:H,3,FALSE)," / ",VLOOKUP(B117,Startlist!B:H,4,FALSE))</f>
        <v>Max Vatanen / Mikko Lukka</v>
      </c>
      <c r="E117" s="211" t="str">
        <f>VLOOKUP(B117,Startlist!B:F,5,FALSE)</f>
        <v>FIN</v>
      </c>
      <c r="F117" s="210" t="str">
        <f>VLOOKUP(B117,Startlist!B:H,7,FALSE)</f>
        <v>Ford Fiesta R2</v>
      </c>
      <c r="G117" s="210" t="str">
        <f>VLOOKUP(B117,Startlist!B:H,6,FALSE)</f>
        <v>Max Vatanen</v>
      </c>
      <c r="H117" s="271" t="s">
        <v>2996</v>
      </c>
    </row>
    <row r="118" spans="1:8" ht="15" customHeight="1">
      <c r="A118" s="216"/>
      <c r="B118" s="176">
        <v>72</v>
      </c>
      <c r="C118" s="209" t="str">
        <f>VLOOKUP(B118,Startlist!B:F,2,FALSE)</f>
        <v>E10</v>
      </c>
      <c r="D118" s="210" t="str">
        <f>CONCATENATE(VLOOKUP(B118,Startlist!B:H,3,FALSE)," / ",VLOOKUP(B118,Startlist!B:H,4,FALSE))</f>
        <v>Harri Rodendau / Aivo Rahu</v>
      </c>
      <c r="E118" s="211" t="str">
        <f>VLOOKUP(B118,Startlist!B:F,5,FALSE)</f>
        <v>EST</v>
      </c>
      <c r="F118" s="210" t="str">
        <f>VLOOKUP(B118,Startlist!B:H,7,FALSE)</f>
        <v>Ford Escort MK2</v>
      </c>
      <c r="G118" s="210" t="str">
        <f>VLOOKUP(B118,Startlist!B:H,6,FALSE)</f>
        <v>OMP Motorsport</v>
      </c>
      <c r="H118" s="271" t="s">
        <v>2996</v>
      </c>
    </row>
    <row r="119" spans="1:8" ht="15" customHeight="1">
      <c r="A119" s="216"/>
      <c r="B119" s="176">
        <v>73</v>
      </c>
      <c r="C119" s="209" t="str">
        <f>VLOOKUP(B119,Startlist!B:F,2,FALSE)</f>
        <v>E10</v>
      </c>
      <c r="D119" s="210" t="str">
        <f>CONCATENATE(VLOOKUP(B119,Startlist!B:H,3,FALSE)," / ",VLOOKUP(B119,Startlist!B:H,4,FALSE))</f>
        <v>Tuomo Hassinen / Heikki Hassinen</v>
      </c>
      <c r="E119" s="211" t="str">
        <f>VLOOKUP(B119,Startlist!B:F,5,FALSE)</f>
        <v>FIN</v>
      </c>
      <c r="F119" s="210" t="str">
        <f>VLOOKUP(B119,Startlist!B:H,7,FALSE)</f>
        <v>Honda Civic Type-R</v>
      </c>
      <c r="G119" s="210" t="str">
        <f>VLOOKUP(B119,Startlist!B:H,6,FALSE)</f>
        <v>Tuomo Hassinen</v>
      </c>
      <c r="H119" s="271" t="s">
        <v>2996</v>
      </c>
    </row>
    <row r="120" spans="1:8" ht="15" customHeight="1">
      <c r="A120" s="216"/>
      <c r="B120" s="176">
        <v>77</v>
      </c>
      <c r="C120" s="209" t="str">
        <f>VLOOKUP(B120,Startlist!B:F,2,FALSE)</f>
        <v>E11</v>
      </c>
      <c r="D120" s="210" t="str">
        <f>CONCATENATE(VLOOKUP(B120,Startlist!B:H,3,FALSE)," / ",VLOOKUP(B120,Startlist!B:H,4,FALSE))</f>
        <v>Dmitry Nikonchuk / Alexander Potesov</v>
      </c>
      <c r="E120" s="211" t="str">
        <f>VLOOKUP(B120,Startlist!B:F,5,FALSE)</f>
        <v>RUS</v>
      </c>
      <c r="F120" s="210" t="str">
        <f>VLOOKUP(B120,Startlist!B:H,7,FALSE)</f>
        <v>BMW M3</v>
      </c>
      <c r="G120" s="210" t="str">
        <f>VLOOKUP(B120,Startlist!B:H,6,FALSE)</f>
        <v>ART Rally</v>
      </c>
      <c r="H120" s="271" t="s">
        <v>2996</v>
      </c>
    </row>
    <row r="121" spans="1:8" ht="15" customHeight="1">
      <c r="A121" s="216"/>
      <c r="B121" s="176">
        <v>79</v>
      </c>
      <c r="C121" s="209" t="str">
        <f>VLOOKUP(B121,Startlist!B:F,2,FALSE)</f>
        <v>A8</v>
      </c>
      <c r="D121" s="210" t="str">
        <f>CONCATENATE(VLOOKUP(B121,Startlist!B:H,3,FALSE)," / ",VLOOKUP(B121,Startlist!B:H,4,FALSE))</f>
        <v>Vadim Kuznetsov / Roman Kapustin</v>
      </c>
      <c r="E121" s="211" t="str">
        <f>VLOOKUP(B121,Startlist!B:F,5,FALSE)</f>
        <v>RUS</v>
      </c>
      <c r="F121" s="210" t="str">
        <f>VLOOKUP(B121,Startlist!B:H,7,FALSE)</f>
        <v>Subaru Impreza</v>
      </c>
      <c r="G121" s="210" t="str">
        <f>VLOOKUP(B121,Startlist!B:H,6,FALSE)</f>
        <v>ASRT</v>
      </c>
      <c r="H121" s="271" t="s">
        <v>2996</v>
      </c>
    </row>
    <row r="122" spans="1:8" ht="15" customHeight="1">
      <c r="A122" s="216"/>
      <c r="B122" s="176">
        <v>80</v>
      </c>
      <c r="C122" s="209" t="str">
        <f>VLOOKUP(B122,Startlist!B:F,2,FALSE)</f>
        <v>N4</v>
      </c>
      <c r="D122" s="210" t="str">
        <f>CONCATENATE(VLOOKUP(B122,Startlist!B:H,3,FALSE)," / ",VLOOKUP(B122,Startlist!B:H,4,FALSE))</f>
        <v>Aleksander Mironenko / Sergey Talantsev</v>
      </c>
      <c r="E122" s="211" t="str">
        <f>VLOOKUP(B122,Startlist!B:F,5,FALSE)</f>
        <v>RUS</v>
      </c>
      <c r="F122" s="210" t="str">
        <f>VLOOKUP(B122,Startlist!B:H,7,FALSE)</f>
        <v>Mitsubishi Lancer Evo 9</v>
      </c>
      <c r="G122" s="210" t="str">
        <f>VLOOKUP(B122,Startlist!B:H,6,FALSE)</f>
        <v>Neiksans Rally Sport</v>
      </c>
      <c r="H122" s="271" t="s">
        <v>2996</v>
      </c>
    </row>
    <row r="123" spans="1:8" ht="15" customHeight="1">
      <c r="A123" s="216"/>
      <c r="B123" s="176">
        <v>81</v>
      </c>
      <c r="C123" s="209" t="str">
        <f>VLOOKUP(B123,Startlist!B:F,2,FALSE)</f>
        <v>E10</v>
      </c>
      <c r="D123" s="210" t="str">
        <f>CONCATENATE(VLOOKUP(B123,Startlist!B:H,3,FALSE)," / ",VLOOKUP(B123,Startlist!B:H,4,FALSE))</f>
        <v>Justas Tamasauskas / Lukas Vosylius</v>
      </c>
      <c r="E123" s="211" t="str">
        <f>VLOOKUP(B123,Startlist!B:F,5,FALSE)</f>
        <v>LIT</v>
      </c>
      <c r="F123" s="210" t="str">
        <f>VLOOKUP(B123,Startlist!B:H,7,FALSE)</f>
        <v>Opel Astra</v>
      </c>
      <c r="G123" s="210" t="str">
        <f>VLOOKUP(B123,Startlist!B:H,6,FALSE)</f>
        <v>VSI AG Racing</v>
      </c>
      <c r="H123" s="271" t="s">
        <v>2996</v>
      </c>
    </row>
    <row r="124" spans="1:8" ht="15" customHeight="1">
      <c r="A124" s="216"/>
      <c r="B124" s="176">
        <v>84</v>
      </c>
      <c r="C124" s="209" t="str">
        <f>VLOOKUP(B124,Startlist!B:F,2,FALSE)</f>
        <v>N3</v>
      </c>
      <c r="D124" s="210" t="str">
        <f>CONCATENATE(VLOOKUP(B124,Startlist!B:H,3,FALSE)," / ",VLOOKUP(B124,Startlist!B:H,4,FALSE))</f>
        <v>Tanel Müürsepp / Neeme Järvpōld</v>
      </c>
      <c r="E124" s="211" t="str">
        <f>VLOOKUP(B124,Startlist!B:F,5,FALSE)</f>
        <v>EST</v>
      </c>
      <c r="F124" s="210" t="str">
        <f>VLOOKUP(B124,Startlist!B:H,7,FALSE)</f>
        <v>Honda Civic Type-R</v>
      </c>
      <c r="G124" s="210" t="str">
        <f>VLOOKUP(B124,Startlist!B:H,6,FALSE)</f>
        <v>G.M.Racing SK</v>
      </c>
      <c r="H124" s="271" t="s">
        <v>2996</v>
      </c>
    </row>
    <row r="125" spans="1:8" ht="15" customHeight="1">
      <c r="A125" s="216"/>
      <c r="B125" s="176">
        <v>85</v>
      </c>
      <c r="C125" s="209" t="str">
        <f>VLOOKUP(B125,Startlist!B:F,2,FALSE)</f>
        <v>E9</v>
      </c>
      <c r="D125" s="210" t="str">
        <f>CONCATENATE(VLOOKUP(B125,Startlist!B:H,3,FALSE)," / ",VLOOKUP(B125,Startlist!B:H,4,FALSE))</f>
        <v>Jarno Kinnunen / Seppo Luukkonen</v>
      </c>
      <c r="E125" s="211" t="str">
        <f>VLOOKUP(B125,Startlist!B:F,5,FALSE)</f>
        <v>FIN</v>
      </c>
      <c r="F125" s="210" t="str">
        <f>VLOOKUP(B125,Startlist!B:H,7,FALSE)</f>
        <v>Peugeot 206 XT</v>
      </c>
      <c r="G125" s="210" t="str">
        <f>VLOOKUP(B125,Startlist!B:H,6,FALSE)</f>
        <v>Seppo Luukkonen</v>
      </c>
      <c r="H125" s="271" t="s">
        <v>2996</v>
      </c>
    </row>
    <row r="126" spans="1:8" ht="15" customHeight="1">
      <c r="A126" s="216"/>
      <c r="B126" s="176">
        <v>86</v>
      </c>
      <c r="C126" s="209" t="str">
        <f>VLOOKUP(B126,Startlist!B:F,2,FALSE)</f>
        <v>E10</v>
      </c>
      <c r="D126" s="210" t="str">
        <f>CONCATENATE(VLOOKUP(B126,Startlist!B:H,3,FALSE)," / ",VLOOKUP(B126,Startlist!B:H,4,FALSE))</f>
        <v>Alex Forsström / Jukka Jämsen</v>
      </c>
      <c r="E126" s="211" t="str">
        <f>VLOOKUP(B126,Startlist!B:F,5,FALSE)</f>
        <v>FIN</v>
      </c>
      <c r="F126" s="210" t="str">
        <f>VLOOKUP(B126,Startlist!B:H,7,FALSE)</f>
        <v>Seat Ibiza GTI 2.0 16V</v>
      </c>
      <c r="G126" s="210" t="str">
        <f>VLOOKUP(B126,Startlist!B:H,6,FALSE)</f>
        <v>Jukka Jämsen</v>
      </c>
      <c r="H126" s="271" t="s">
        <v>2996</v>
      </c>
    </row>
    <row r="127" spans="1:8" ht="15" customHeight="1">
      <c r="A127" s="216"/>
      <c r="B127" s="176">
        <v>88</v>
      </c>
      <c r="C127" s="209" t="str">
        <f>VLOOKUP(B127,Startlist!B:F,2,FALSE)</f>
        <v>E12</v>
      </c>
      <c r="D127" s="210" t="str">
        <f>CONCATENATE(VLOOKUP(B127,Startlist!B:H,3,FALSE)," / ",VLOOKUP(B127,Startlist!B:H,4,FALSE))</f>
        <v>Karlis Goldmanis / Juris Eklons</v>
      </c>
      <c r="E127" s="211" t="str">
        <f>VLOOKUP(B127,Startlist!B:F,5,FALSE)</f>
        <v>LAT</v>
      </c>
      <c r="F127" s="210" t="str">
        <f>VLOOKUP(B127,Startlist!B:H,7,FALSE)</f>
        <v>Subaru Impreza</v>
      </c>
      <c r="G127" s="210" t="str">
        <f>VLOOKUP(B127,Startlist!B:H,6,FALSE)</f>
        <v>Gold Group Racing</v>
      </c>
      <c r="H127" s="271" t="s">
        <v>2996</v>
      </c>
    </row>
    <row r="128" spans="1:8" ht="15" customHeight="1">
      <c r="A128" s="216"/>
      <c r="B128" s="176">
        <v>90</v>
      </c>
      <c r="C128" s="209" t="str">
        <f>VLOOKUP(B128,Startlist!B:F,2,FALSE)</f>
        <v>E10</v>
      </c>
      <c r="D128" s="210" t="str">
        <f>CONCATENATE(VLOOKUP(B128,Startlist!B:H,3,FALSE)," / ",VLOOKUP(B128,Startlist!B:H,4,FALSE))</f>
        <v>Edgars Balodis / Inese Akmentina</v>
      </c>
      <c r="E128" s="211" t="str">
        <f>VLOOKUP(B128,Startlist!B:F,5,FALSE)</f>
        <v>LAT</v>
      </c>
      <c r="F128" s="210" t="str">
        <f>VLOOKUP(B128,Startlist!B:H,7,FALSE)</f>
        <v>Renault Clio</v>
      </c>
      <c r="G128" s="210" t="str">
        <f>VLOOKUP(B128,Startlist!B:H,6,FALSE)</f>
        <v>Ramus Rally Team</v>
      </c>
      <c r="H128" s="271" t="s">
        <v>2996</v>
      </c>
    </row>
    <row r="129" spans="1:8" ht="15" customHeight="1">
      <c r="A129" s="216"/>
      <c r="B129" s="176">
        <v>91</v>
      </c>
      <c r="C129" s="209" t="str">
        <f>VLOOKUP(B129,Startlist!B:F,2,FALSE)</f>
        <v>E10</v>
      </c>
      <c r="D129" s="210" t="str">
        <f>CONCATENATE(VLOOKUP(B129,Startlist!B:H,3,FALSE)," / ",VLOOKUP(B129,Startlist!B:H,4,FALSE))</f>
        <v>Teemu Kiiski / Antti Linnaketo</v>
      </c>
      <c r="E129" s="211" t="str">
        <f>VLOOKUP(B129,Startlist!B:F,5,FALSE)</f>
        <v>FIN</v>
      </c>
      <c r="F129" s="210" t="str">
        <f>VLOOKUP(B129,Startlist!B:H,7,FALSE)</f>
        <v>Opel Astra</v>
      </c>
      <c r="G129" s="210" t="str">
        <f>VLOOKUP(B129,Startlist!B:H,6,FALSE)</f>
        <v>Antti Linnaketo</v>
      </c>
      <c r="H129" s="271" t="s">
        <v>2996</v>
      </c>
    </row>
    <row r="130" spans="1:8" ht="15" customHeight="1">
      <c r="A130" s="216"/>
      <c r="B130" s="176">
        <v>92</v>
      </c>
      <c r="C130" s="209" t="str">
        <f>VLOOKUP(B130,Startlist!B:F,2,FALSE)</f>
        <v>E10</v>
      </c>
      <c r="D130" s="210" t="str">
        <f>CONCATENATE(VLOOKUP(B130,Startlist!B:H,3,FALSE)," / ",VLOOKUP(B130,Startlist!B:H,4,FALSE))</f>
        <v>Ott Mesikäpp / Alvar Kuutok</v>
      </c>
      <c r="E130" s="211" t="str">
        <f>VLOOKUP(B130,Startlist!B:F,5,FALSE)</f>
        <v>EST</v>
      </c>
      <c r="F130" s="210" t="str">
        <f>VLOOKUP(B130,Startlist!B:H,7,FALSE)</f>
        <v>Lada 2105</v>
      </c>
      <c r="G130" s="210" t="str">
        <f>VLOOKUP(B130,Startlist!B:H,6,FALSE)</f>
        <v>LaitseRallyPark</v>
      </c>
      <c r="H130" s="271" t="s">
        <v>2996</v>
      </c>
    </row>
    <row r="131" spans="1:8" ht="15" customHeight="1">
      <c r="A131" s="216"/>
      <c r="B131" s="176">
        <v>96</v>
      </c>
      <c r="C131" s="209" t="str">
        <f>VLOOKUP(B131,Startlist!B:F,2,FALSE)</f>
        <v>E9</v>
      </c>
      <c r="D131" s="210" t="str">
        <f>CONCATENATE(VLOOKUP(B131,Startlist!B:H,3,FALSE)," / ",VLOOKUP(B131,Startlist!B:H,4,FALSE))</f>
        <v>Tomi Rönnemaa / Tero Rönnemaa</v>
      </c>
      <c r="E131" s="211" t="str">
        <f>VLOOKUP(B131,Startlist!B:F,5,FALSE)</f>
        <v>FIN</v>
      </c>
      <c r="F131" s="210" t="str">
        <f>VLOOKUP(B131,Startlist!B:H,7,FALSE)</f>
        <v>Toyota Corolla 1600 GT</v>
      </c>
      <c r="G131" s="210" t="str">
        <f>VLOOKUP(B131,Startlist!B:H,6,FALSE)</f>
        <v>Tero Rönnemaa</v>
      </c>
      <c r="H131" s="271" t="s">
        <v>2996</v>
      </c>
    </row>
    <row r="132" spans="1:8" ht="15" customHeight="1">
      <c r="A132" s="216"/>
      <c r="B132" s="176">
        <v>97</v>
      </c>
      <c r="C132" s="209" t="str">
        <f>VLOOKUP(B132,Startlist!B:F,2,FALSE)</f>
        <v>E12</v>
      </c>
      <c r="D132" s="210" t="str">
        <f>CONCATENATE(VLOOKUP(B132,Startlist!B:H,3,FALSE)," / ",VLOOKUP(B132,Startlist!B:H,4,FALSE))</f>
        <v>Teemu Horkama / Niko Veikkanen</v>
      </c>
      <c r="E132" s="211" t="str">
        <f>VLOOKUP(B132,Startlist!B:F,5,FALSE)</f>
        <v>FIN</v>
      </c>
      <c r="F132" s="210" t="str">
        <f>VLOOKUP(B132,Startlist!B:H,7,FALSE)</f>
        <v>Mitsubishi Lancer Evo 6</v>
      </c>
      <c r="G132" s="210" t="str">
        <f>VLOOKUP(B132,Startlist!B:H,6,FALSE)</f>
        <v>Teemu Horkama</v>
      </c>
      <c r="H132" s="271" t="s">
        <v>2996</v>
      </c>
    </row>
    <row r="133" spans="1:8" ht="15" customHeight="1">
      <c r="A133" s="216"/>
      <c r="B133" s="176">
        <v>100</v>
      </c>
      <c r="C133" s="209" t="str">
        <f>VLOOKUP(B133,Startlist!B:F,2,FALSE)</f>
        <v>E12</v>
      </c>
      <c r="D133" s="210" t="str">
        <f>CONCATENATE(VLOOKUP(B133,Startlist!B:H,3,FALSE)," / ",VLOOKUP(B133,Startlist!B:H,4,FALSE))</f>
        <v>Sergey Zhidkov / Aleksandr Viazmenskii</v>
      </c>
      <c r="E133" s="211" t="str">
        <f>VLOOKUP(B133,Startlist!B:F,5,FALSE)</f>
        <v>RUS</v>
      </c>
      <c r="F133" s="210" t="str">
        <f>VLOOKUP(B133,Startlist!B:H,7,FALSE)</f>
        <v>Subaru Impreza</v>
      </c>
      <c r="G133" s="210" t="str">
        <f>VLOOKUP(B133,Startlist!B:H,6,FALSE)</f>
        <v>Troitsk Rally</v>
      </c>
      <c r="H133" s="271" t="s">
        <v>2996</v>
      </c>
    </row>
    <row r="134" spans="1:8" ht="15" customHeight="1">
      <c r="A134" s="216"/>
      <c r="B134" s="176">
        <v>101</v>
      </c>
      <c r="C134" s="209" t="str">
        <f>VLOOKUP(B134,Startlist!B:F,2,FALSE)</f>
        <v>E9</v>
      </c>
      <c r="D134" s="210" t="str">
        <f>CONCATENATE(VLOOKUP(B134,Startlist!B:H,3,FALSE)," / ",VLOOKUP(B134,Startlist!B:H,4,FALSE))</f>
        <v>Kristian Pints / Cristen Laos</v>
      </c>
      <c r="E134" s="211" t="str">
        <f>VLOOKUP(B134,Startlist!B:F,5,FALSE)</f>
        <v>EST</v>
      </c>
      <c r="F134" s="210" t="str">
        <f>VLOOKUP(B134,Startlist!B:H,7,FALSE)</f>
        <v>Lada VFTS</v>
      </c>
      <c r="G134" s="210" t="str">
        <f>VLOOKUP(B134,Startlist!B:H,6,FALSE)</f>
        <v>Sar-Tech Motorsport</v>
      </c>
      <c r="H134" s="271" t="s">
        <v>2996</v>
      </c>
    </row>
    <row r="135" spans="1:8" ht="15" customHeight="1">
      <c r="A135" s="216"/>
      <c r="B135" s="176">
        <v>102</v>
      </c>
      <c r="C135" s="209" t="str">
        <f>VLOOKUP(B135,Startlist!B:F,2,FALSE)</f>
        <v>E11</v>
      </c>
      <c r="D135" s="210" t="str">
        <f>CONCATENATE(VLOOKUP(B135,Startlist!B:H,3,FALSE)," / ",VLOOKUP(B135,Startlist!B:H,4,FALSE))</f>
        <v>Madis Vanaselja / Jaanus Hōbemägi</v>
      </c>
      <c r="E135" s="211" t="str">
        <f>VLOOKUP(B135,Startlist!B:F,5,FALSE)</f>
        <v>EST</v>
      </c>
      <c r="F135" s="210" t="str">
        <f>VLOOKUP(B135,Startlist!B:H,7,FALSE)</f>
        <v>BMW E30</v>
      </c>
      <c r="G135" s="210" t="str">
        <f>VLOOKUP(B135,Startlist!B:H,6,FALSE)</f>
        <v>LaitseRallyPark</v>
      </c>
      <c r="H135" s="271" t="s">
        <v>2996</v>
      </c>
    </row>
    <row r="136" spans="1:8" ht="15" customHeight="1">
      <c r="A136" s="216"/>
      <c r="B136" s="176">
        <v>105</v>
      </c>
      <c r="C136" s="209" t="str">
        <f>VLOOKUP(B136,Startlist!B:F,2,FALSE)</f>
        <v>E10</v>
      </c>
      <c r="D136" s="210" t="str">
        <f>CONCATENATE(VLOOKUP(B136,Startlist!B:H,3,FALSE)," / ",VLOOKUP(B136,Startlist!B:H,4,FALSE))</f>
        <v>Janis Krickis / Rolands Laizans</v>
      </c>
      <c r="E136" s="211" t="str">
        <f>VLOOKUP(B136,Startlist!B:F,5,FALSE)</f>
        <v>LAT</v>
      </c>
      <c r="F136" s="210" t="str">
        <f>VLOOKUP(B136,Startlist!B:H,7,FALSE)</f>
        <v>VW Golf 2</v>
      </c>
      <c r="G136" s="210" t="str">
        <f>VLOOKUP(B136,Startlist!B:H,6,FALSE)</f>
        <v>Janis Krickis</v>
      </c>
      <c r="H136" s="271" t="s">
        <v>2996</v>
      </c>
    </row>
    <row r="137" spans="1:8" ht="15" customHeight="1">
      <c r="A137" s="216"/>
      <c r="B137" s="176">
        <v>106</v>
      </c>
      <c r="C137" s="209" t="str">
        <f>VLOOKUP(B137,Startlist!B:F,2,FALSE)</f>
        <v>E9</v>
      </c>
      <c r="D137" s="210" t="str">
        <f>CONCATENATE(VLOOKUP(B137,Startlist!B:H,3,FALSE)," / ",VLOOKUP(B137,Startlist!B:H,4,FALSE))</f>
        <v>Riku Kankkunen / Jan Lönegren</v>
      </c>
      <c r="E137" s="211" t="str">
        <f>VLOOKUP(B137,Startlist!B:F,5,FALSE)</f>
        <v>FIN</v>
      </c>
      <c r="F137" s="210" t="str">
        <f>VLOOKUP(B137,Startlist!B:H,7,FALSE)</f>
        <v>Toyota Starlet</v>
      </c>
      <c r="G137" s="210" t="str">
        <f>VLOOKUP(B137,Startlist!B:H,6,FALSE)</f>
        <v>Timo Kankkunen</v>
      </c>
      <c r="H137" s="271" t="s">
        <v>2996</v>
      </c>
    </row>
    <row r="138" spans="1:8" ht="15" customHeight="1">
      <c r="A138" s="216"/>
      <c r="B138" s="176">
        <v>107</v>
      </c>
      <c r="C138" s="209" t="str">
        <f>VLOOKUP(B138,Startlist!B:F,2,FALSE)</f>
        <v>E10</v>
      </c>
      <c r="D138" s="210" t="str">
        <f>CONCATENATE(VLOOKUP(B138,Startlist!B:H,3,FALSE)," / ",VLOOKUP(B138,Startlist!B:H,4,FALSE))</f>
        <v>Kasper Koosa / Tarvi Poola</v>
      </c>
      <c r="E138" s="211" t="str">
        <f>VLOOKUP(B138,Startlist!B:F,5,FALSE)</f>
        <v>EST</v>
      </c>
      <c r="F138" s="210" t="str">
        <f>VLOOKUP(B138,Startlist!B:H,7,FALSE)</f>
        <v>Nissan Sunny</v>
      </c>
      <c r="G138" s="210" t="str">
        <f>VLOOKUP(B138,Startlist!B:H,6,FALSE)</f>
        <v>ECOM Motorsport</v>
      </c>
      <c r="H138" s="271" t="s">
        <v>2996</v>
      </c>
    </row>
    <row r="139" spans="1:8" ht="15" customHeight="1">
      <c r="A139" s="216"/>
      <c r="B139" s="176">
        <v>121</v>
      </c>
      <c r="C139" s="209" t="str">
        <f>VLOOKUP(B139,Startlist!B:F,2,FALSE)</f>
        <v>E11</v>
      </c>
      <c r="D139" s="210" t="str">
        <f>CONCATENATE(VLOOKUP(B139,Startlist!B:H,3,FALSE)," / ",VLOOKUP(B139,Startlist!B:H,4,FALSE))</f>
        <v>Petri Söyring / Jani Laine</v>
      </c>
      <c r="E139" s="211" t="str">
        <f>VLOOKUP(B139,Startlist!B:F,5,FALSE)</f>
        <v>FIN</v>
      </c>
      <c r="F139" s="210" t="str">
        <f>VLOOKUP(B139,Startlist!B:H,7,FALSE)</f>
        <v>Opel Manta B</v>
      </c>
      <c r="G139" s="210" t="str">
        <f>VLOOKUP(B139,Startlist!B:H,6,FALSE)</f>
        <v>Petri Söyring</v>
      </c>
      <c r="H139" s="271" t="s">
        <v>2996</v>
      </c>
    </row>
    <row r="140" spans="1:8" ht="15" customHeight="1">
      <c r="A140" s="216"/>
      <c r="B140" s="176">
        <v>128</v>
      </c>
      <c r="C140" s="209" t="str">
        <f>VLOOKUP(B140,Startlist!B:F,2,FALSE)</f>
        <v>E9</v>
      </c>
      <c r="D140" s="210" t="str">
        <f>CONCATENATE(VLOOKUP(B140,Startlist!B:H,3,FALSE)," / ",VLOOKUP(B140,Startlist!B:H,4,FALSE))</f>
        <v>Tauri Pihlas / Ott Kiil</v>
      </c>
      <c r="E140" s="211" t="str">
        <f>VLOOKUP(B140,Startlist!B:F,5,FALSE)</f>
        <v>EST</v>
      </c>
      <c r="F140" s="210" t="str">
        <f>VLOOKUP(B140,Startlist!B:H,7,FALSE)</f>
        <v>Toyota Starlet</v>
      </c>
      <c r="G140" s="210" t="str">
        <f>VLOOKUP(B140,Startlist!B:H,6,FALSE)</f>
        <v>Sar-Tech Motorsport</v>
      </c>
      <c r="H140" s="271" t="s">
        <v>2996</v>
      </c>
    </row>
    <row r="141" spans="1:8" ht="15" customHeight="1">
      <c r="A141" s="216"/>
      <c r="B141" s="176">
        <v>133</v>
      </c>
      <c r="C141" s="209" t="str">
        <f>VLOOKUP(B141,Startlist!B:F,2,FALSE)</f>
        <v>A7</v>
      </c>
      <c r="D141" s="210" t="str">
        <f>CONCATENATE(VLOOKUP(B141,Startlist!B:H,3,FALSE)," / ",VLOOKUP(B141,Startlist!B:H,4,FALSE))</f>
        <v>Maxim Aronov / Dmitry Maksimov</v>
      </c>
      <c r="E141" s="211" t="str">
        <f>VLOOKUP(B141,Startlist!B:F,5,FALSE)</f>
        <v>RUS</v>
      </c>
      <c r="F141" s="210" t="str">
        <f>VLOOKUP(B141,Startlist!B:H,7,FALSE)</f>
        <v>Ford Fiesta ST</v>
      </c>
      <c r="G141" s="210" t="str">
        <f>VLOOKUP(B141,Startlist!B:H,6,FALSE)</f>
        <v>Maxim Aronov</v>
      </c>
      <c r="H141" s="271" t="s">
        <v>2996</v>
      </c>
    </row>
    <row r="142" spans="1:8" ht="15" customHeight="1">
      <c r="A142" s="216"/>
      <c r="B142" s="176">
        <v>134</v>
      </c>
      <c r="C142" s="209" t="str">
        <f>VLOOKUP(B142,Startlist!B:F,2,FALSE)</f>
        <v>E10</v>
      </c>
      <c r="D142" s="210" t="str">
        <f>CONCATENATE(VLOOKUP(B142,Startlist!B:H,3,FALSE)," / ",VLOOKUP(B142,Startlist!B:H,4,FALSE))</f>
        <v>Raigo Reimal / Kermo Prants</v>
      </c>
      <c r="E142" s="211" t="str">
        <f>VLOOKUP(B142,Startlist!B:F,5,FALSE)</f>
        <v>EST</v>
      </c>
      <c r="F142" s="210" t="str">
        <f>VLOOKUP(B142,Startlist!B:H,7,FALSE)</f>
        <v>VW Golf</v>
      </c>
      <c r="G142" s="210" t="str">
        <f>VLOOKUP(B142,Startlist!B:H,6,FALSE)</f>
        <v>Sar-Tech Motorsport</v>
      </c>
      <c r="H142" s="271" t="s">
        <v>2996</v>
      </c>
    </row>
    <row r="143" spans="1:8" ht="15" customHeight="1">
      <c r="A143" s="216"/>
      <c r="B143" s="176">
        <v>135</v>
      </c>
      <c r="C143" s="209" t="str">
        <f>VLOOKUP(B143,Startlist!B:F,2,FALSE)</f>
        <v>E9</v>
      </c>
      <c r="D143" s="210" t="str">
        <f>CONCATENATE(VLOOKUP(B143,Startlist!B:H,3,FALSE)," / ",VLOOKUP(B143,Startlist!B:H,4,FALSE))</f>
        <v>Janek Jelle / Vaido Tali</v>
      </c>
      <c r="E143" s="211" t="str">
        <f>VLOOKUP(B143,Startlist!B:F,5,FALSE)</f>
        <v>EST</v>
      </c>
      <c r="F143" s="210" t="str">
        <f>VLOOKUP(B143,Startlist!B:H,7,FALSE)</f>
        <v>Lada VFTS</v>
      </c>
      <c r="G143" s="210" t="str">
        <f>VLOOKUP(B143,Startlist!B:H,6,FALSE)</f>
        <v>Tamsalu AMK</v>
      </c>
      <c r="H143" s="271" t="s">
        <v>2996</v>
      </c>
    </row>
    <row r="144" spans="1:8" ht="15" customHeight="1">
      <c r="A144" s="216"/>
      <c r="B144" s="176">
        <v>137</v>
      </c>
      <c r="C144" s="209" t="str">
        <f>VLOOKUP(B144,Startlist!B:F,2,FALSE)</f>
        <v>E10</v>
      </c>
      <c r="D144" s="210" t="str">
        <f>CONCATENATE(VLOOKUP(B144,Startlist!B:H,3,FALSE)," / ",VLOOKUP(B144,Startlist!B:H,4,FALSE))</f>
        <v>Erkko East / Indrek Jōeäär</v>
      </c>
      <c r="E144" s="211" t="str">
        <f>VLOOKUP(B144,Startlist!B:F,5,FALSE)</f>
        <v>EST</v>
      </c>
      <c r="F144" s="210" t="str">
        <f>VLOOKUP(B144,Startlist!B:H,7,FALSE)</f>
        <v>Ford Escort RS2000</v>
      </c>
      <c r="G144" s="210" t="str">
        <f>VLOOKUP(B144,Startlist!B:H,6,FALSE)</f>
        <v>OT Racing</v>
      </c>
      <c r="H144" s="271" t="s">
        <v>2996</v>
      </c>
    </row>
    <row r="145" spans="1:8" ht="15" customHeight="1">
      <c r="A145" s="216"/>
      <c r="B145" s="176">
        <v>138</v>
      </c>
      <c r="C145" s="209" t="str">
        <f>VLOOKUP(B145,Startlist!B:F,2,FALSE)</f>
        <v>E10</v>
      </c>
      <c r="D145" s="210" t="str">
        <f>CONCATENATE(VLOOKUP(B145,Startlist!B:H,3,FALSE)," / ",VLOOKUP(B145,Startlist!B:H,4,FALSE))</f>
        <v>Indrek Haamer / Andres Tammel</v>
      </c>
      <c r="E145" s="211" t="str">
        <f>VLOOKUP(B145,Startlist!B:F,5,FALSE)</f>
        <v>EST</v>
      </c>
      <c r="F145" s="210" t="str">
        <f>VLOOKUP(B145,Startlist!B:H,7,FALSE)</f>
        <v>VW Golf</v>
      </c>
      <c r="G145" s="210" t="str">
        <f>VLOOKUP(B145,Startlist!B:H,6,FALSE)</f>
        <v>OT Racing</v>
      </c>
      <c r="H145" s="271" t="s">
        <v>2996</v>
      </c>
    </row>
    <row r="146" spans="1:8" ht="15" customHeight="1">
      <c r="A146" s="216"/>
      <c r="B146" s="176">
        <v>139</v>
      </c>
      <c r="C146" s="209" t="str">
        <f>VLOOKUP(B146,Startlist!B:F,2,FALSE)</f>
        <v>E9</v>
      </c>
      <c r="D146" s="210" t="str">
        <f>CONCATENATE(VLOOKUP(B146,Startlist!B:H,3,FALSE)," / ",VLOOKUP(B146,Startlist!B:H,4,FALSE))</f>
        <v>Indrek Irs / Taavi Luik</v>
      </c>
      <c r="E146" s="211" t="str">
        <f>VLOOKUP(B146,Startlist!B:F,5,FALSE)</f>
        <v>EST</v>
      </c>
      <c r="F146" s="210" t="str">
        <f>VLOOKUP(B146,Startlist!B:H,7,FALSE)</f>
        <v>Lada 2101</v>
      </c>
      <c r="G146" s="210" t="str">
        <f>VLOOKUP(B146,Startlist!B:H,6,FALSE)</f>
        <v>SK Villu</v>
      </c>
      <c r="H146" s="271" t="s">
        <v>2996</v>
      </c>
    </row>
    <row r="147" spans="1:8" ht="15" customHeight="1">
      <c r="A147" s="216"/>
      <c r="B147" s="176">
        <v>141</v>
      </c>
      <c r="C147" s="209" t="str">
        <f>VLOOKUP(B147,Startlist!B:F,2,FALSE)</f>
        <v>E9</v>
      </c>
      <c r="D147" s="210" t="str">
        <f>CONCATENATE(VLOOKUP(B147,Startlist!B:H,3,FALSE)," / ",VLOOKUP(B147,Startlist!B:H,4,FALSE))</f>
        <v>Alari Sillaste / Arvo Liimann</v>
      </c>
      <c r="E147" s="211" t="str">
        <f>VLOOKUP(B147,Startlist!B:F,5,FALSE)</f>
        <v>EST</v>
      </c>
      <c r="F147" s="210" t="str">
        <f>VLOOKUP(B147,Startlist!B:H,7,FALSE)</f>
        <v>AZLK 2140</v>
      </c>
      <c r="G147" s="210" t="str">
        <f>VLOOKUP(B147,Startlist!B:H,6,FALSE)</f>
        <v>GAZ Ralliklubi</v>
      </c>
      <c r="H147" s="271" t="s">
        <v>2996</v>
      </c>
    </row>
    <row r="148" spans="1:8" ht="15" customHeight="1">
      <c r="A148" s="216"/>
      <c r="B148" s="176">
        <v>142</v>
      </c>
      <c r="C148" s="209" t="str">
        <f>VLOOKUP(B148,Startlist!B:F,2,FALSE)</f>
        <v>E9</v>
      </c>
      <c r="D148" s="210" t="str">
        <f>CONCATENATE(VLOOKUP(B148,Startlist!B:H,3,FALSE)," / ",VLOOKUP(B148,Startlist!B:H,4,FALSE))</f>
        <v>Rando Aav / Ants Uustalu</v>
      </c>
      <c r="E148" s="211" t="str">
        <f>VLOOKUP(B148,Startlist!B:F,5,FALSE)</f>
        <v>EST</v>
      </c>
      <c r="F148" s="210" t="str">
        <f>VLOOKUP(B148,Startlist!B:H,7,FALSE)</f>
        <v>Lada VFTS</v>
      </c>
      <c r="G148" s="210" t="str">
        <f>VLOOKUP(B148,Startlist!B:H,6,FALSE)</f>
        <v>SK Villu</v>
      </c>
      <c r="H148" s="271" t="s">
        <v>2996</v>
      </c>
    </row>
    <row r="149" spans="1:8" ht="15" customHeight="1">
      <c r="A149" s="216"/>
      <c r="B149" s="176">
        <v>144</v>
      </c>
      <c r="C149" s="209" t="str">
        <f>VLOOKUP(B149,Startlist!B:F,2,FALSE)</f>
        <v>E13</v>
      </c>
      <c r="D149" s="210" t="str">
        <f>CONCATENATE(VLOOKUP(B149,Startlist!B:H,3,FALSE)," / ",VLOOKUP(B149,Startlist!B:H,4,FALSE))</f>
        <v>Taavi Niinemets / Esko Allika</v>
      </c>
      <c r="E149" s="211" t="str">
        <f>VLOOKUP(B149,Startlist!B:F,5,FALSE)</f>
        <v>EST</v>
      </c>
      <c r="F149" s="210" t="str">
        <f>VLOOKUP(B149,Startlist!B:H,7,FALSE)</f>
        <v>GAZ 51A</v>
      </c>
      <c r="G149" s="210" t="str">
        <f>VLOOKUP(B149,Startlist!B:H,6,FALSE)</f>
        <v>GAZ Ralliklubi</v>
      </c>
      <c r="H149" s="271" t="s">
        <v>2996</v>
      </c>
    </row>
    <row r="150" spans="1:8" ht="15" customHeight="1">
      <c r="A150" s="216"/>
      <c r="B150" s="176">
        <v>146</v>
      </c>
      <c r="C150" s="209" t="str">
        <f>VLOOKUP(B150,Startlist!B:F,2,FALSE)</f>
        <v>E13</v>
      </c>
      <c r="D150" s="210" t="str">
        <f>CONCATENATE(VLOOKUP(B150,Startlist!B:H,3,FALSE)," / ",VLOOKUP(B150,Startlist!B:H,4,FALSE))</f>
        <v>Kristo Laadre / Priit Pilden</v>
      </c>
      <c r="E150" s="211" t="str">
        <f>VLOOKUP(B150,Startlist!B:F,5,FALSE)</f>
        <v>EST</v>
      </c>
      <c r="F150" s="210" t="str">
        <f>VLOOKUP(B150,Startlist!B:H,7,FALSE)</f>
        <v>GAZ 51</v>
      </c>
      <c r="G150" s="210" t="str">
        <f>VLOOKUP(B150,Startlist!B:H,6,FALSE)</f>
        <v>GAZ Ralliklubi</v>
      </c>
      <c r="H150" s="271" t="s">
        <v>2996</v>
      </c>
    </row>
    <row r="151" spans="1:8" ht="15" customHeight="1">
      <c r="A151" s="216"/>
      <c r="B151" s="176">
        <v>147</v>
      </c>
      <c r="C151" s="209" t="str">
        <f>VLOOKUP(B151,Startlist!B:F,2,FALSE)</f>
        <v>E13</v>
      </c>
      <c r="D151" s="210" t="str">
        <f>CONCATENATE(VLOOKUP(B151,Startlist!B:H,3,FALSE)," / ",VLOOKUP(B151,Startlist!B:H,4,FALSE))</f>
        <v>Tarmo Silt / Raido Loel</v>
      </c>
      <c r="E151" s="211" t="str">
        <f>VLOOKUP(B151,Startlist!B:F,5,FALSE)</f>
        <v>EST</v>
      </c>
      <c r="F151" s="210" t="str">
        <f>VLOOKUP(B151,Startlist!B:H,7,FALSE)</f>
        <v>GAZ 51</v>
      </c>
      <c r="G151" s="210" t="str">
        <f>VLOOKUP(B151,Startlist!B:H,6,FALSE)</f>
        <v>Märjamaa Rally Team</v>
      </c>
      <c r="H151" s="271" t="s">
        <v>2996</v>
      </c>
    </row>
    <row r="152" spans="1:8" ht="15" customHeight="1">
      <c r="A152" s="216"/>
      <c r="B152" s="176">
        <v>148</v>
      </c>
      <c r="C152" s="209" t="str">
        <f>VLOOKUP(B152,Startlist!B:F,2,FALSE)</f>
        <v>E13</v>
      </c>
      <c r="D152" s="210" t="str">
        <f>CONCATENATE(VLOOKUP(B152,Startlist!B:H,3,FALSE)," / ",VLOOKUP(B152,Startlist!B:H,4,FALSE))</f>
        <v>Toomas Repp / Oliver Ojaveer</v>
      </c>
      <c r="E152" s="211" t="str">
        <f>VLOOKUP(B152,Startlist!B:F,5,FALSE)</f>
        <v>EST</v>
      </c>
      <c r="F152" s="210" t="str">
        <f>VLOOKUP(B152,Startlist!B:H,7,FALSE)</f>
        <v>GAZ 53</v>
      </c>
      <c r="G152" s="210" t="str">
        <f>VLOOKUP(B152,Startlist!B:H,6,FALSE)</f>
        <v>G.M.Racing SK</v>
      </c>
      <c r="H152" s="271" t="s">
        <v>2996</v>
      </c>
    </row>
    <row r="153" spans="1:8" ht="15" customHeight="1">
      <c r="A153" s="216"/>
      <c r="B153" s="176">
        <v>151</v>
      </c>
      <c r="C153" s="209" t="str">
        <f>VLOOKUP(B153,Startlist!B:F,2,FALSE)</f>
        <v>E13</v>
      </c>
      <c r="D153" s="210" t="str">
        <f>CONCATENATE(VLOOKUP(B153,Startlist!B:H,3,FALSE)," / ",VLOOKUP(B153,Startlist!B:H,4,FALSE))</f>
        <v>Ants Kristall / Heiti Mering</v>
      </c>
      <c r="E153" s="211" t="str">
        <f>VLOOKUP(B153,Startlist!B:F,5,FALSE)</f>
        <v>EST</v>
      </c>
      <c r="F153" s="210" t="str">
        <f>VLOOKUP(B153,Startlist!B:H,7,FALSE)</f>
        <v>GAZ 51A</v>
      </c>
      <c r="G153" s="210" t="str">
        <f>VLOOKUP(B153,Startlist!B:H,6,FALSE)</f>
        <v>GAZ Ralliklubi</v>
      </c>
      <c r="H153" s="271" t="s">
        <v>2996</v>
      </c>
    </row>
    <row r="154" spans="1:8" ht="15" customHeight="1">
      <c r="A154" s="216"/>
      <c r="B154" s="176">
        <v>152</v>
      </c>
      <c r="C154" s="209" t="str">
        <f>VLOOKUP(B154,Startlist!B:F,2,FALSE)</f>
        <v>E13</v>
      </c>
      <c r="D154" s="210" t="str">
        <f>CONCATENATE(VLOOKUP(B154,Startlist!B:H,3,FALSE)," / ",VLOOKUP(B154,Startlist!B:H,4,FALSE))</f>
        <v>Janno Nuiamäe / Harri Jōessar</v>
      </c>
      <c r="E154" s="211" t="str">
        <f>VLOOKUP(B154,Startlist!B:F,5,FALSE)</f>
        <v>EST</v>
      </c>
      <c r="F154" s="210" t="str">
        <f>VLOOKUP(B154,Startlist!B:H,7,FALSE)</f>
        <v>GAZ 51</v>
      </c>
      <c r="G154" s="210" t="str">
        <f>VLOOKUP(B154,Startlist!B:H,6,FALSE)</f>
        <v>GAZ Ralliklubi</v>
      </c>
      <c r="H154" s="271" t="s">
        <v>2996</v>
      </c>
    </row>
    <row r="155" spans="1:8" ht="15" customHeight="1">
      <c r="A155" s="216"/>
      <c r="B155" s="176">
        <v>154</v>
      </c>
      <c r="C155" s="209" t="str">
        <f>VLOOKUP(B155,Startlist!B:F,2,FALSE)</f>
        <v>E13</v>
      </c>
      <c r="D155" s="210" t="str">
        <f>CONCATENATE(VLOOKUP(B155,Startlist!B:H,3,FALSE)," / ",VLOOKUP(B155,Startlist!B:H,4,FALSE))</f>
        <v>Veiko Liukanen / Toivo Liukanen</v>
      </c>
      <c r="E155" s="211" t="str">
        <f>VLOOKUP(B155,Startlist!B:F,5,FALSE)</f>
        <v>EST</v>
      </c>
      <c r="F155" s="210" t="str">
        <f>VLOOKUP(B155,Startlist!B:H,7,FALSE)</f>
        <v>GAZ 51</v>
      </c>
      <c r="G155" s="210" t="str">
        <f>VLOOKUP(B155,Startlist!B:H,6,FALSE)</f>
        <v>Märjamaa Rally Team</v>
      </c>
      <c r="H155" s="271" t="s">
        <v>2996</v>
      </c>
    </row>
    <row r="156" ht="12.75">
      <c r="A156" s="177"/>
    </row>
    <row r="157" spans="1:8" ht="12.75">
      <c r="A157" s="177"/>
      <c r="B157" s="177"/>
      <c r="C157" s="177"/>
      <c r="D157" s="177"/>
      <c r="E157" s="177"/>
      <c r="F157" s="177"/>
      <c r="G157" s="177"/>
      <c r="H157" s="189"/>
    </row>
    <row r="158" spans="1:8" ht="12.75">
      <c r="A158" s="177"/>
      <c r="B158" s="177"/>
      <c r="C158" s="177"/>
      <c r="D158" s="177"/>
      <c r="E158" s="177"/>
      <c r="F158" s="177"/>
      <c r="G158" s="177"/>
      <c r="H158" s="189"/>
    </row>
    <row r="159" spans="1:8" ht="12.75">
      <c r="A159" s="177"/>
      <c r="B159" s="177"/>
      <c r="C159" s="177"/>
      <c r="D159" s="177"/>
      <c r="E159" s="177"/>
      <c r="F159" s="177"/>
      <c r="G159" s="177"/>
      <c r="H159" s="189"/>
    </row>
    <row r="160" spans="1:8" ht="12.75">
      <c r="A160" s="177"/>
      <c r="B160" s="177"/>
      <c r="C160" s="177"/>
      <c r="D160" s="177"/>
      <c r="E160" s="177"/>
      <c r="F160" s="177"/>
      <c r="G160" s="177"/>
      <c r="H160" s="189"/>
    </row>
    <row r="161" spans="1:8" ht="12.75">
      <c r="A161" s="177"/>
      <c r="B161" s="177"/>
      <c r="C161" s="177"/>
      <c r="D161" s="177"/>
      <c r="E161" s="177"/>
      <c r="F161" s="177"/>
      <c r="G161" s="177"/>
      <c r="H161" s="189"/>
    </row>
    <row r="162" spans="1:8" ht="12.75">
      <c r="A162" s="177"/>
      <c r="B162" s="177"/>
      <c r="C162" s="177"/>
      <c r="D162" s="177"/>
      <c r="E162" s="177"/>
      <c r="F162" s="177"/>
      <c r="G162" s="177"/>
      <c r="H162" s="189"/>
    </row>
    <row r="163" spans="1:8" ht="12.75">
      <c r="A163" s="177"/>
      <c r="B163" s="177"/>
      <c r="C163" s="177"/>
      <c r="D163" s="177"/>
      <c r="E163" s="177"/>
      <c r="F163" s="177"/>
      <c r="G163" s="177"/>
      <c r="H163" s="189"/>
    </row>
    <row r="164" spans="1:8" ht="12.75">
      <c r="A164" s="177"/>
      <c r="B164" s="177"/>
      <c r="C164" s="177"/>
      <c r="D164" s="177"/>
      <c r="E164" s="177"/>
      <c r="F164" s="177"/>
      <c r="G164" s="177"/>
      <c r="H164" s="189"/>
    </row>
    <row r="165" spans="1:8" ht="12.75">
      <c r="A165" s="177"/>
      <c r="B165" s="177"/>
      <c r="C165" s="177"/>
      <c r="D165" s="177"/>
      <c r="E165" s="177"/>
      <c r="F165" s="177"/>
      <c r="G165" s="177"/>
      <c r="H165" s="189"/>
    </row>
    <row r="166" spans="1:8" ht="12.75">
      <c r="A166" s="177"/>
      <c r="B166" s="177"/>
      <c r="C166" s="177"/>
      <c r="D166" s="177"/>
      <c r="E166" s="177"/>
      <c r="F166" s="177"/>
      <c r="G166" s="177"/>
      <c r="H166" s="189"/>
    </row>
    <row r="167" spans="1:8" ht="12.75">
      <c r="A167" s="177"/>
      <c r="B167" s="177"/>
      <c r="C167" s="177"/>
      <c r="D167" s="177"/>
      <c r="E167" s="177"/>
      <c r="F167" s="177"/>
      <c r="G167" s="177"/>
      <c r="H167" s="189"/>
    </row>
    <row r="168" spans="1:8" ht="12.75">
      <c r="A168" s="177"/>
      <c r="B168" s="177"/>
      <c r="C168" s="177"/>
      <c r="D168" s="177"/>
      <c r="E168" s="177"/>
      <c r="F168" s="177"/>
      <c r="G168" s="177"/>
      <c r="H168" s="189"/>
    </row>
    <row r="169" spans="1:8" ht="12.75">
      <c r="A169" s="177"/>
      <c r="B169" s="177"/>
      <c r="C169" s="177"/>
      <c r="D169" s="177"/>
      <c r="E169" s="177"/>
      <c r="F169" s="177"/>
      <c r="G169" s="177"/>
      <c r="H169" s="189"/>
    </row>
    <row r="170" spans="1:8" ht="12.75">
      <c r="A170" s="177"/>
      <c r="B170" s="177"/>
      <c r="C170" s="177"/>
      <c r="D170" s="177"/>
      <c r="E170" s="177"/>
      <c r="F170" s="177"/>
      <c r="G170" s="177"/>
      <c r="H170" s="189"/>
    </row>
    <row r="171" spans="1:8" ht="12.75">
      <c r="A171" s="177"/>
      <c r="B171" s="177"/>
      <c r="C171" s="177"/>
      <c r="D171" s="177"/>
      <c r="E171" s="177"/>
      <c r="F171" s="177"/>
      <c r="G171" s="177"/>
      <c r="H171" s="189"/>
    </row>
    <row r="172" spans="1:8" ht="12.75">
      <c r="A172" s="177"/>
      <c r="B172" s="177"/>
      <c r="C172" s="177"/>
      <c r="D172" s="177"/>
      <c r="E172" s="177"/>
      <c r="F172" s="177"/>
      <c r="G172" s="177"/>
      <c r="H172" s="189"/>
    </row>
    <row r="173" spans="1:8" ht="12.75">
      <c r="A173" s="177"/>
      <c r="B173" s="177"/>
      <c r="C173" s="177"/>
      <c r="D173" s="177"/>
      <c r="E173" s="177"/>
      <c r="F173" s="177"/>
      <c r="G173" s="177"/>
      <c r="H173" s="189"/>
    </row>
    <row r="174" spans="1:8" ht="12.75">
      <c r="A174" s="177"/>
      <c r="B174" s="177"/>
      <c r="C174" s="177"/>
      <c r="D174" s="177"/>
      <c r="E174" s="177"/>
      <c r="F174" s="177"/>
      <c r="G174" s="177"/>
      <c r="H174" s="189"/>
    </row>
    <row r="175" spans="1:8" ht="12.75">
      <c r="A175" s="177"/>
      <c r="B175" s="177"/>
      <c r="C175" s="177"/>
      <c r="D175" s="177"/>
      <c r="E175" s="177"/>
      <c r="F175" s="177"/>
      <c r="G175" s="177"/>
      <c r="H175" s="189"/>
    </row>
    <row r="176" spans="1:8" ht="12.75">
      <c r="A176" s="177"/>
      <c r="B176" s="177"/>
      <c r="C176" s="177"/>
      <c r="D176" s="177"/>
      <c r="E176" s="177"/>
      <c r="F176" s="177"/>
      <c r="G176" s="177"/>
      <c r="H176" s="189"/>
    </row>
    <row r="177" spans="1:8" ht="12.75">
      <c r="A177" s="177"/>
      <c r="B177" s="177"/>
      <c r="C177" s="177"/>
      <c r="D177" s="177"/>
      <c r="E177" s="177"/>
      <c r="F177" s="177"/>
      <c r="G177" s="177"/>
      <c r="H177" s="189"/>
    </row>
    <row r="178" spans="1:8" ht="12.75">
      <c r="A178" s="177"/>
      <c r="B178" s="177"/>
      <c r="C178" s="177"/>
      <c r="D178" s="177"/>
      <c r="E178" s="177"/>
      <c r="F178" s="177"/>
      <c r="G178" s="177"/>
      <c r="H178" s="189"/>
    </row>
    <row r="179" spans="1:8" ht="12.75">
      <c r="A179" s="177"/>
      <c r="B179" s="177"/>
      <c r="C179" s="177"/>
      <c r="D179" s="177"/>
      <c r="E179" s="177"/>
      <c r="F179" s="177"/>
      <c r="G179" s="177"/>
      <c r="H179" s="189"/>
    </row>
    <row r="180" spans="1:8" ht="12.75">
      <c r="A180" s="177"/>
      <c r="B180" s="177"/>
      <c r="C180" s="177"/>
      <c r="D180" s="177"/>
      <c r="E180" s="177"/>
      <c r="F180" s="177"/>
      <c r="G180" s="177"/>
      <c r="H180" s="189"/>
    </row>
    <row r="181" spans="1:8" ht="12.75">
      <c r="A181" s="177"/>
      <c r="B181" s="177"/>
      <c r="C181" s="177"/>
      <c r="D181" s="177"/>
      <c r="E181" s="177"/>
      <c r="F181" s="177"/>
      <c r="G181" s="177"/>
      <c r="H181" s="189"/>
    </row>
    <row r="182" spans="1:8" ht="12.75">
      <c r="A182" s="177"/>
      <c r="B182" s="177"/>
      <c r="C182" s="177"/>
      <c r="D182" s="177"/>
      <c r="E182" s="177"/>
      <c r="F182" s="177"/>
      <c r="G182" s="177"/>
      <c r="H182" s="189"/>
    </row>
    <row r="183" spans="1:8" ht="12.75">
      <c r="A183" s="177"/>
      <c r="B183" s="177"/>
      <c r="C183" s="177"/>
      <c r="D183" s="177"/>
      <c r="E183" s="177"/>
      <c r="F183" s="177"/>
      <c r="G183" s="177"/>
      <c r="H183" s="189"/>
    </row>
    <row r="184" spans="1:8" ht="12.75">
      <c r="A184" s="177"/>
      <c r="B184" s="177"/>
      <c r="C184" s="177"/>
      <c r="D184" s="177"/>
      <c r="E184" s="177"/>
      <c r="F184" s="177"/>
      <c r="G184" s="177"/>
      <c r="H184" s="189"/>
    </row>
    <row r="185" spans="1:8" ht="12.75">
      <c r="A185" s="177"/>
      <c r="B185" s="177"/>
      <c r="C185" s="177"/>
      <c r="D185" s="177"/>
      <c r="E185" s="177"/>
      <c r="F185" s="177"/>
      <c r="G185" s="177"/>
      <c r="H185" s="189"/>
    </row>
  </sheetData>
  <sheetProtection/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L1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12" ht="15.75">
      <c r="E1" s="239" t="s">
        <v>1790</v>
      </c>
      <c r="F1" s="238"/>
      <c r="G1" s="238"/>
      <c r="H1" s="238"/>
      <c r="I1" s="238"/>
      <c r="J1" s="238"/>
      <c r="K1" s="238"/>
      <c r="L1" s="238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152" t="s">
        <v>1791</v>
      </c>
      <c r="C6" s="3"/>
      <c r="H6" s="151"/>
    </row>
    <row r="7" spans="2:8" ht="12.75">
      <c r="B7" s="219" t="s">
        <v>1809</v>
      </c>
      <c r="C7" s="212" t="s">
        <v>1785</v>
      </c>
      <c r="D7" s="213" t="s">
        <v>1786</v>
      </c>
      <c r="E7" s="212"/>
      <c r="F7" s="214" t="s">
        <v>1806</v>
      </c>
      <c r="G7" s="215" t="s">
        <v>1805</v>
      </c>
      <c r="H7" s="220" t="s">
        <v>1798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VLOOKUP(B8,Results!B:P,15,FALSE)</f>
        <v>59.26,8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VLOOKUP(B9,Results!B:P,15,FALSE)</f>
        <v>59.29,2</v>
      </c>
    </row>
    <row r="10" spans="1:8" ht="15" customHeight="1">
      <c r="A10" s="216">
        <f aca="true" t="shared" si="0" ref="A10:A67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VLOOKUP(B10,Results!B:P,15,FALSE)</f>
        <v>59.56,1</v>
      </c>
    </row>
    <row r="11" spans="1:8" ht="15" customHeight="1">
      <c r="A11" s="216">
        <f t="shared" si="0"/>
        <v>4</v>
      </c>
      <c r="B11" s="176">
        <v>6</v>
      </c>
      <c r="C11" s="209" t="str">
        <f>VLOOKUP(B11,Startlist!B:F,2,FALSE)</f>
        <v>N4</v>
      </c>
      <c r="D11" s="210" t="str">
        <f>CONCATENATE(VLOOKUP(B11,Startlist!B:H,3,FALSE)," / ",VLOOKUP(B11,Startlist!B:H,4,FALSE))</f>
        <v>Egon Kaur / Erik Lepikson</v>
      </c>
      <c r="E11" s="211" t="str">
        <f>VLOOKUP(B11,Startlist!B:F,5,FALSE)</f>
        <v>EST</v>
      </c>
      <c r="F11" s="210" t="str">
        <f>VLOOKUP(B11,Startlist!B:H,7,FALSE)</f>
        <v>Mitsubishi Lancer Evo 10</v>
      </c>
      <c r="G11" s="210" t="str">
        <f>VLOOKUP(B11,Startlist!B:H,6,FALSE)</f>
        <v>Carglass Motorsport</v>
      </c>
      <c r="H11" s="218" t="str">
        <f>VLOOKUP(B11,Results!B:P,15,FALSE)</f>
        <v> 1:00.40,2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VLOOKUP(B12,Results!B:P,15,FALSE)</f>
        <v> 1:00.57,3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VLOOKUP(B13,Results!B:P,15,FALSE)</f>
        <v> 1:01.06,5</v>
      </c>
    </row>
    <row r="14" spans="1:8" ht="15" customHeight="1">
      <c r="A14" s="216">
        <f t="shared" si="0"/>
        <v>7</v>
      </c>
      <c r="B14" s="176">
        <v>8</v>
      </c>
      <c r="C14" s="209" t="str">
        <f>VLOOKUP(B14,Startlist!B:F,2,FALSE)</f>
        <v>N4</v>
      </c>
      <c r="D14" s="210" t="str">
        <f>CONCATENATE(VLOOKUP(B14,Startlist!B:H,3,FALSE)," / ",VLOOKUP(B14,Startlist!B:H,4,FALSE))</f>
        <v>Rainer Aus / Simo Koskinen</v>
      </c>
      <c r="E14" s="211" t="str">
        <f>VLOOKUP(B14,Startlist!B:F,5,FALSE)</f>
        <v>EST</v>
      </c>
      <c r="F14" s="210" t="str">
        <f>VLOOKUP(B14,Startlist!B:H,7,FALSE)</f>
        <v>Mitsubishi Lancer Evo 9</v>
      </c>
      <c r="G14" s="210" t="str">
        <f>VLOOKUP(B14,Startlist!B:H,6,FALSE)</f>
        <v>Carglass Motorsport</v>
      </c>
      <c r="H14" s="218" t="str">
        <f>VLOOKUP(B14,Results!B:P,15,FALSE)</f>
        <v> 1:01.14,3</v>
      </c>
    </row>
    <row r="15" spans="1:8" ht="15" customHeight="1">
      <c r="A15" s="216">
        <f t="shared" si="0"/>
        <v>8</v>
      </c>
      <c r="B15" s="176">
        <v>3</v>
      </c>
      <c r="C15" s="209" t="str">
        <f>VLOOKUP(B15,Startlist!B:F,2,FALSE)</f>
        <v>R4</v>
      </c>
      <c r="D15" s="210" t="str">
        <f>CONCATENATE(VLOOKUP(B15,Startlist!B:H,3,FALSE)," / ",VLOOKUP(B15,Startlist!B:H,4,FALSE))</f>
        <v>Martin Kangur / Kristo Kraag</v>
      </c>
      <c r="E15" s="211" t="str">
        <f>VLOOKUP(B15,Startlist!B:F,5,FALSE)</f>
        <v>EST</v>
      </c>
      <c r="F15" s="210" t="str">
        <f>VLOOKUP(B15,Startlist!B:H,7,FALSE)</f>
        <v>Ford Fiesta R5</v>
      </c>
      <c r="G15" s="210" t="str">
        <f>VLOOKUP(B15,Startlist!B:H,6,FALSE)</f>
        <v>MM-Motorsport</v>
      </c>
      <c r="H15" s="218" t="str">
        <f>VLOOKUP(B15,Results!B:P,15,FALSE)</f>
        <v> 1:01.39,0</v>
      </c>
    </row>
    <row r="16" spans="1:8" ht="15" customHeight="1">
      <c r="A16" s="216">
        <f t="shared" si="0"/>
        <v>9</v>
      </c>
      <c r="B16" s="176">
        <v>11</v>
      </c>
      <c r="C16" s="209" t="str">
        <f>VLOOKUP(B16,Startlist!B:F,2,FALSE)</f>
        <v>N4</v>
      </c>
      <c r="D16" s="210" t="str">
        <f>CONCATENATE(VLOOKUP(B16,Startlist!B:H,3,FALSE)," / ",VLOOKUP(B16,Startlist!B:H,4,FALSE))</f>
        <v>Roland Murakas / Kalle Adler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Prorehv Rally Team</v>
      </c>
      <c r="H16" s="218" t="str">
        <f>VLOOKUP(B16,Results!B:P,15,FALSE)</f>
        <v> 1:01.57,3</v>
      </c>
    </row>
    <row r="17" spans="1:8" ht="15" customHeight="1">
      <c r="A17" s="216">
        <f t="shared" si="0"/>
        <v>10</v>
      </c>
      <c r="B17" s="176">
        <v>14</v>
      </c>
      <c r="C17" s="209" t="str">
        <f>VLOOKUP(B17,Startlist!B:F,2,FALSE)</f>
        <v>N4</v>
      </c>
      <c r="D17" s="210" t="str">
        <f>CONCATENATE(VLOOKUP(B17,Startlist!B:H,3,FALSE)," / ",VLOOKUP(B17,Startlist!B:H,4,FALSE))</f>
        <v>Markus Abram / Rein Jōessar</v>
      </c>
      <c r="E17" s="211" t="str">
        <f>VLOOKUP(B17,Startlist!B:F,5,FALSE)</f>
        <v>EST</v>
      </c>
      <c r="F17" s="210" t="str">
        <f>VLOOKUP(B17,Startlist!B:H,7,FALSE)</f>
        <v>Mitsubishi Lancer Evo 10</v>
      </c>
      <c r="G17" s="210" t="str">
        <f>VLOOKUP(B17,Startlist!B:H,6,FALSE)</f>
        <v>Merkomar Motorsport</v>
      </c>
      <c r="H17" s="218" t="str">
        <f>VLOOKUP(B17,Results!B:P,15,FALSE)</f>
        <v> 1:02.29,2</v>
      </c>
    </row>
    <row r="18" spans="1:8" ht="15" customHeight="1">
      <c r="A18" s="216">
        <f t="shared" si="0"/>
        <v>11</v>
      </c>
      <c r="B18" s="176">
        <v>23</v>
      </c>
      <c r="C18" s="209" t="str">
        <f>VLOOKUP(B18,Startlist!B:F,2,FALSE)</f>
        <v>N4</v>
      </c>
      <c r="D18" s="210" t="str">
        <f>CONCATENATE(VLOOKUP(B18,Startlist!B:H,3,FALSE)," / ",VLOOKUP(B18,Startlist!B:H,4,FALSE))</f>
        <v>Oliver Ojaperv / Jarno Talve</v>
      </c>
      <c r="E18" s="211" t="str">
        <f>VLOOKUP(B18,Startlist!B:F,5,FALSE)</f>
        <v>EST</v>
      </c>
      <c r="F18" s="210" t="str">
        <f>VLOOKUP(B18,Startlist!B:H,7,FALSE)</f>
        <v>Subaru Impreza</v>
      </c>
      <c r="G18" s="210" t="str">
        <f>VLOOKUP(B18,Startlist!B:H,6,FALSE)</f>
        <v>OK TSK</v>
      </c>
      <c r="H18" s="218" t="str">
        <f>VLOOKUP(B18,Results!B:P,15,FALSE)</f>
        <v> 1:03.32,9</v>
      </c>
    </row>
    <row r="19" spans="1:8" ht="15" customHeight="1">
      <c r="A19" s="216">
        <f t="shared" si="0"/>
        <v>12</v>
      </c>
      <c r="B19" s="176">
        <v>32</v>
      </c>
      <c r="C19" s="209" t="str">
        <f>VLOOKUP(B19,Startlist!B:F,2,FALSE)</f>
        <v>E12</v>
      </c>
      <c r="D19" s="210" t="str">
        <f>CONCATENATE(VLOOKUP(B19,Startlist!B:H,3,FALSE)," / ",VLOOKUP(B19,Startlist!B:H,4,FALSE))</f>
        <v>Vladimir Ivanov / Oleg Zimin</v>
      </c>
      <c r="E19" s="211" t="str">
        <f>VLOOKUP(B19,Startlist!B:F,5,FALSE)</f>
        <v>RUS</v>
      </c>
      <c r="F19" s="210" t="str">
        <f>VLOOKUP(B19,Startlist!B:H,7,FALSE)</f>
        <v>Mitsubishi Lancer Evo 7</v>
      </c>
      <c r="G19" s="210" t="str">
        <f>VLOOKUP(B19,Startlist!B:H,6,FALSE)</f>
        <v>PSC Motorsport</v>
      </c>
      <c r="H19" s="218" t="str">
        <f>VLOOKUP(B19,Results!B:P,15,FALSE)</f>
        <v> 1:04.19,7</v>
      </c>
    </row>
    <row r="20" spans="1:8" ht="15" customHeight="1">
      <c r="A20" s="216">
        <f t="shared" si="0"/>
        <v>13</v>
      </c>
      <c r="B20" s="176">
        <v>22</v>
      </c>
      <c r="C20" s="209" t="str">
        <f>VLOOKUP(B20,Startlist!B:F,2,FALSE)</f>
        <v>E12</v>
      </c>
      <c r="D20" s="210" t="str">
        <f>CONCATENATE(VLOOKUP(B20,Startlist!B:H,3,FALSE)," / ",VLOOKUP(B20,Startlist!B:H,4,FALSE))</f>
        <v>Hendrik Kers / Viljo Vider</v>
      </c>
      <c r="E20" s="211" t="str">
        <f>VLOOKUP(B20,Startlist!B:F,5,FALSE)</f>
        <v>EST</v>
      </c>
      <c r="F20" s="210" t="str">
        <f>VLOOKUP(B20,Startlist!B:H,7,FALSE)</f>
        <v>Mitsubishi Lancer Evo 5</v>
      </c>
      <c r="G20" s="210" t="str">
        <f>VLOOKUP(B20,Startlist!B:H,6,FALSE)</f>
        <v>PSC Motorsport</v>
      </c>
      <c r="H20" s="218" t="str">
        <f>VLOOKUP(B20,Results!B:P,15,FALSE)</f>
        <v> 1:04.40,4</v>
      </c>
    </row>
    <row r="21" spans="1:8" ht="15" customHeight="1">
      <c r="A21" s="216">
        <f t="shared" si="0"/>
        <v>14</v>
      </c>
      <c r="B21" s="176">
        <v>26</v>
      </c>
      <c r="C21" s="209" t="str">
        <f>VLOOKUP(B21,Startlist!B:F,2,FALSE)</f>
        <v>E11</v>
      </c>
      <c r="D21" s="210" t="str">
        <f>CONCATENATE(VLOOKUP(B21,Startlist!B:H,3,FALSE)," / ",VLOOKUP(B21,Startlist!B:H,4,FALSE))</f>
        <v>Einar Laipaik / Siimo Suvemaa</v>
      </c>
      <c r="E21" s="211" t="str">
        <f>VLOOKUP(B21,Startlist!B:F,5,FALSE)</f>
        <v>EST</v>
      </c>
      <c r="F21" s="210" t="str">
        <f>VLOOKUP(B21,Startlist!B:H,7,FALSE)</f>
        <v>BMW M3</v>
      </c>
      <c r="G21" s="210" t="str">
        <f>VLOOKUP(B21,Startlist!B:H,6,FALSE)</f>
        <v>LaitseRallyPark</v>
      </c>
      <c r="H21" s="218" t="str">
        <f>VLOOKUP(B21,Results!B:P,15,FALSE)</f>
        <v> 1:04.48,0</v>
      </c>
    </row>
    <row r="22" spans="1:8" ht="15" customHeight="1">
      <c r="A22" s="216">
        <f t="shared" si="0"/>
        <v>15</v>
      </c>
      <c r="B22" s="176">
        <v>9</v>
      </c>
      <c r="C22" s="209" t="str">
        <f>VLOOKUP(B22,Startlist!B:F,2,FALSE)</f>
        <v>N4</v>
      </c>
      <c r="D22" s="210" t="str">
        <f>CONCATENATE(VLOOKUP(B22,Startlist!B:H,3,FALSE)," / ",VLOOKUP(B22,Startlist!B:H,4,FALSE))</f>
        <v>Raul Jeets / Andrus Toom</v>
      </c>
      <c r="E22" s="211" t="str">
        <f>VLOOKUP(B22,Startlist!B:F,5,FALSE)</f>
        <v>EST</v>
      </c>
      <c r="F22" s="210" t="str">
        <f>VLOOKUP(B22,Startlist!B:H,7,FALSE)</f>
        <v>Mitsubishi Lancer Evo 10</v>
      </c>
      <c r="G22" s="210" t="str">
        <f>VLOOKUP(B22,Startlist!B:H,6,FALSE)</f>
        <v>OT Racing</v>
      </c>
      <c r="H22" s="218" t="str">
        <f>VLOOKUP(B22,Results!B:P,15,FALSE)</f>
        <v> 1:04.53,0</v>
      </c>
    </row>
    <row r="23" spans="1:8" ht="15" customHeight="1">
      <c r="A23" s="216">
        <f t="shared" si="0"/>
        <v>16</v>
      </c>
      <c r="B23" s="176">
        <v>27</v>
      </c>
      <c r="C23" s="209" t="str">
        <f>VLOOKUP(B23,Startlist!B:F,2,FALSE)</f>
        <v>E11</v>
      </c>
      <c r="D23" s="210" t="str">
        <f>CONCATENATE(VLOOKUP(B23,Startlist!B:H,3,FALSE)," / ",VLOOKUP(B23,Startlist!B:H,4,FALSE))</f>
        <v>Ago Ahu / Kalle Ahu</v>
      </c>
      <c r="E23" s="211" t="str">
        <f>VLOOKUP(B23,Startlist!B:F,5,FALSE)</f>
        <v>EST</v>
      </c>
      <c r="F23" s="210" t="str">
        <f>VLOOKUP(B23,Startlist!B:H,7,FALSE)</f>
        <v>BMW M3</v>
      </c>
      <c r="G23" s="210" t="str">
        <f>VLOOKUP(B23,Startlist!B:H,6,FALSE)</f>
        <v>Sar-Tech Motorsport</v>
      </c>
      <c r="H23" s="218" t="str">
        <f>VLOOKUP(B23,Results!B:P,15,FALSE)</f>
        <v> 1:05.05,7</v>
      </c>
    </row>
    <row r="24" spans="1:8" ht="15" customHeight="1">
      <c r="A24" s="216">
        <f t="shared" si="0"/>
        <v>17</v>
      </c>
      <c r="B24" s="176">
        <v>40</v>
      </c>
      <c r="C24" s="209" t="str">
        <f>VLOOKUP(B24,Startlist!B:F,2,FALSE)</f>
        <v>E11</v>
      </c>
      <c r="D24" s="210" t="str">
        <f>CONCATENATE(VLOOKUP(B24,Startlist!B:H,3,FALSE)," / ",VLOOKUP(B24,Startlist!B:H,4,FALSE))</f>
        <v>Toomas Vask / Alar Tatrik</v>
      </c>
      <c r="E24" s="211" t="str">
        <f>VLOOKUP(B24,Startlist!B:F,5,FALSE)</f>
        <v>EST</v>
      </c>
      <c r="F24" s="210" t="str">
        <f>VLOOKUP(B24,Startlist!B:H,7,FALSE)</f>
        <v>BMW M3</v>
      </c>
      <c r="G24" s="210" t="str">
        <f>VLOOKUP(B24,Startlist!B:H,6,FALSE)</f>
        <v>LaitseRallyPark</v>
      </c>
      <c r="H24" s="218" t="str">
        <f>VLOOKUP(B24,Results!B:P,15,FALSE)</f>
        <v> 1:05.35,5</v>
      </c>
    </row>
    <row r="25" spans="1:8" ht="15" customHeight="1">
      <c r="A25" s="216">
        <f t="shared" si="0"/>
        <v>18</v>
      </c>
      <c r="B25" s="176">
        <v>25</v>
      </c>
      <c r="C25" s="209" t="str">
        <f>VLOOKUP(B25,Startlist!B:F,2,FALSE)</f>
        <v>A8</v>
      </c>
      <c r="D25" s="210" t="str">
        <f>CONCATENATE(VLOOKUP(B25,Startlist!B:H,3,FALSE)," / ",VLOOKUP(B25,Startlist!B:H,4,FALSE))</f>
        <v>Henri Raide / Raul Kulgevee</v>
      </c>
      <c r="E25" s="211" t="str">
        <f>VLOOKUP(B25,Startlist!B:F,5,FALSE)</f>
        <v>EST</v>
      </c>
      <c r="F25" s="210" t="str">
        <f>VLOOKUP(B25,Startlist!B:H,7,FALSE)</f>
        <v>Mitsubishi Lancer Evo 7</v>
      </c>
      <c r="G25" s="210" t="str">
        <f>VLOOKUP(B25,Startlist!B:H,6,FALSE)</f>
        <v>OK TSK</v>
      </c>
      <c r="H25" s="218" t="str">
        <f>VLOOKUP(B25,Results!B:P,15,FALSE)</f>
        <v> 1:05.48,5</v>
      </c>
    </row>
    <row r="26" spans="1:8" ht="15" customHeight="1">
      <c r="A26" s="216">
        <f t="shared" si="0"/>
        <v>19</v>
      </c>
      <c r="B26" s="176">
        <v>33</v>
      </c>
      <c r="C26" s="209" t="str">
        <f>VLOOKUP(B26,Startlist!B:F,2,FALSE)</f>
        <v>A6</v>
      </c>
      <c r="D26" s="210" t="str">
        <f>CONCATENATE(VLOOKUP(B26,Startlist!B:H,3,FALSE)," / ",VLOOKUP(B26,Startlist!B:H,4,FALSE))</f>
        <v>Sander Pärn / Ken Järveoja</v>
      </c>
      <c r="E26" s="211" t="str">
        <f>VLOOKUP(B26,Startlist!B:F,5,FALSE)</f>
        <v>EST</v>
      </c>
      <c r="F26" s="210" t="str">
        <f>VLOOKUP(B26,Startlist!B:H,7,FALSE)</f>
        <v>Ford Fiesta R2</v>
      </c>
      <c r="G26" s="210" t="str">
        <f>VLOOKUP(B26,Startlist!B:H,6,FALSE)</f>
        <v>Sander Pärn</v>
      </c>
      <c r="H26" s="218" t="str">
        <f>VLOOKUP(B26,Results!B:P,15,FALSE)</f>
        <v> 1:06.05,2</v>
      </c>
    </row>
    <row r="27" spans="1:8" ht="15" customHeight="1">
      <c r="A27" s="216">
        <f t="shared" si="0"/>
        <v>20</v>
      </c>
      <c r="B27" s="176">
        <v>54</v>
      </c>
      <c r="C27" s="209" t="str">
        <f>VLOOKUP(B27,Startlist!B:F,2,FALSE)</f>
        <v>A7</v>
      </c>
      <c r="D27" s="210" t="str">
        <f>CONCATENATE(VLOOKUP(B27,Startlist!B:H,3,FALSE)," / ",VLOOKUP(B27,Startlist!B:H,4,FALSE))</f>
        <v>Kenneth Sepp / Raul Markus</v>
      </c>
      <c r="E27" s="211" t="str">
        <f>VLOOKUP(B27,Startlist!B:F,5,FALSE)</f>
        <v>EST</v>
      </c>
      <c r="F27" s="210" t="str">
        <f>VLOOKUP(B27,Startlist!B:H,7,FALSE)</f>
        <v>Renault Clio R3</v>
      </c>
      <c r="G27" s="210" t="str">
        <f>VLOOKUP(B27,Startlist!B:H,6,FALSE)</f>
        <v>Sar-Tech Motorsport</v>
      </c>
      <c r="H27" s="218" t="str">
        <f>VLOOKUP(B27,Results!B:P,15,FALSE)</f>
        <v> 1:07.18,7</v>
      </c>
    </row>
    <row r="28" spans="1:8" ht="15" customHeight="1">
      <c r="A28" s="216">
        <f t="shared" si="0"/>
        <v>21</v>
      </c>
      <c r="B28" s="176">
        <v>45</v>
      </c>
      <c r="C28" s="209" t="str">
        <f>VLOOKUP(B28,Startlist!B:F,2,FALSE)</f>
        <v>A6</v>
      </c>
      <c r="D28" s="210" t="str">
        <f>CONCATENATE(VLOOKUP(B28,Startlist!B:H,3,FALSE)," / ",VLOOKUP(B28,Startlist!B:H,4,FALSE))</f>
        <v>Rasmus Uustulnd / Imre Kuusk</v>
      </c>
      <c r="E28" s="211" t="str">
        <f>VLOOKUP(B28,Startlist!B:F,5,FALSE)</f>
        <v>EST</v>
      </c>
      <c r="F28" s="210" t="str">
        <f>VLOOKUP(B28,Startlist!B:H,7,FALSE)</f>
        <v>Ford Fiesta R2</v>
      </c>
      <c r="G28" s="210" t="str">
        <f>VLOOKUP(B28,Startlist!B:H,6,FALSE)</f>
        <v>Sar-Tech Motorsport</v>
      </c>
      <c r="H28" s="218" t="str">
        <f>VLOOKUP(B28,Results!B:P,15,FALSE)</f>
        <v> 1:07.19,1</v>
      </c>
    </row>
    <row r="29" spans="1:8" ht="15" customHeight="1">
      <c r="A29" s="216">
        <f t="shared" si="0"/>
        <v>22</v>
      </c>
      <c r="B29" s="176">
        <v>83</v>
      </c>
      <c r="C29" s="209" t="str">
        <f>VLOOKUP(B29,Startlist!B:F,2,FALSE)</f>
        <v>A6</v>
      </c>
      <c r="D29" s="210" t="str">
        <f>CONCATENATE(VLOOKUP(B29,Startlist!B:H,3,FALSE)," / ",VLOOKUP(B29,Startlist!B:H,4,FALSE))</f>
        <v>Roland Poom / Taavi Udevald</v>
      </c>
      <c r="E29" s="211" t="str">
        <f>VLOOKUP(B29,Startlist!B:F,5,FALSE)</f>
        <v>EST</v>
      </c>
      <c r="F29" s="210" t="str">
        <f>VLOOKUP(B29,Startlist!B:H,7,FALSE)</f>
        <v>Citroen C2 R2</v>
      </c>
      <c r="G29" s="210" t="str">
        <f>VLOOKUP(B29,Startlist!B:H,6,FALSE)</f>
        <v>M.K.E Motorsport</v>
      </c>
      <c r="H29" s="218" t="str">
        <f>VLOOKUP(B29,Results!B:P,15,FALSE)</f>
        <v> 1:07.20,0</v>
      </c>
    </row>
    <row r="30" spans="1:8" ht="15" customHeight="1">
      <c r="A30" s="216">
        <f t="shared" si="0"/>
        <v>23</v>
      </c>
      <c r="B30" s="176">
        <v>78</v>
      </c>
      <c r="C30" s="209" t="str">
        <f>VLOOKUP(B30,Startlist!B:F,2,FALSE)</f>
        <v>A8</v>
      </c>
      <c r="D30" s="210" t="str">
        <f>CONCATENATE(VLOOKUP(B30,Startlist!B:H,3,FALSE)," / ",VLOOKUP(B30,Startlist!B:H,4,FALSE))</f>
        <v>Rünno Ubinhain / Riho Teinveld</v>
      </c>
      <c r="E30" s="211" t="str">
        <f>VLOOKUP(B30,Startlist!B:F,5,FALSE)</f>
        <v>EST</v>
      </c>
      <c r="F30" s="210" t="str">
        <f>VLOOKUP(B30,Startlist!B:H,7,FALSE)</f>
        <v>Subaru Impreza STI</v>
      </c>
      <c r="G30" s="210" t="str">
        <f>VLOOKUP(B30,Startlist!B:H,6,FALSE)</f>
        <v>LaitseRallyPark</v>
      </c>
      <c r="H30" s="218" t="str">
        <f>VLOOKUP(B30,Results!B:P,15,FALSE)</f>
        <v> 1:07.28,1</v>
      </c>
    </row>
    <row r="31" spans="1:8" ht="15" customHeight="1">
      <c r="A31" s="216">
        <f t="shared" si="0"/>
        <v>24</v>
      </c>
      <c r="B31" s="176">
        <v>64</v>
      </c>
      <c r="C31" s="209" t="str">
        <f>VLOOKUP(B31,Startlist!B:F,2,FALSE)</f>
        <v>A6</v>
      </c>
      <c r="D31" s="210" t="str">
        <f>CONCATENATE(VLOOKUP(B31,Startlist!B:H,3,FALSE)," / ",VLOOKUP(B31,Startlist!B:H,4,FALSE))</f>
        <v>Niko-Pekka Nieminen / Mikael Korhonen</v>
      </c>
      <c r="E31" s="211" t="str">
        <f>VLOOKUP(B31,Startlist!B:F,5,FALSE)</f>
        <v>FIN</v>
      </c>
      <c r="F31" s="210" t="str">
        <f>VLOOKUP(B31,Startlist!B:H,7,FALSE)</f>
        <v>Ford Fiesta R2</v>
      </c>
      <c r="G31" s="210" t="str">
        <f>VLOOKUP(B31,Startlist!B:H,6,FALSE)</f>
        <v>Katap Racing OY</v>
      </c>
      <c r="H31" s="218" t="str">
        <f>VLOOKUP(B31,Results!B:P,15,FALSE)</f>
        <v> 1:07.40,5</v>
      </c>
    </row>
    <row r="32" spans="1:8" ht="15" customHeight="1">
      <c r="A32" s="216">
        <f t="shared" si="0"/>
        <v>25</v>
      </c>
      <c r="B32" s="176">
        <v>44</v>
      </c>
      <c r="C32" s="209" t="str">
        <f>VLOOKUP(B32,Startlist!B:F,2,FALSE)</f>
        <v>N3</v>
      </c>
      <c r="D32" s="210" t="str">
        <f>CONCATENATE(VLOOKUP(B32,Startlist!B:H,3,FALSE)," / ",VLOOKUP(B32,Startlist!B:H,4,FALSE))</f>
        <v>Kristo Subi / Teele Sepp</v>
      </c>
      <c r="E32" s="211" t="str">
        <f>VLOOKUP(B32,Startlist!B:F,5,FALSE)</f>
        <v>EST</v>
      </c>
      <c r="F32" s="210" t="str">
        <f>VLOOKUP(B32,Startlist!B:H,7,FALSE)</f>
        <v>Honda Civic Type-R</v>
      </c>
      <c r="G32" s="210" t="str">
        <f>VLOOKUP(B32,Startlist!B:H,6,FALSE)</f>
        <v>ECOM Motorsport</v>
      </c>
      <c r="H32" s="218" t="str">
        <f>VLOOKUP(B32,Results!B:P,15,FALSE)</f>
        <v> 1:08.01,0</v>
      </c>
    </row>
    <row r="33" spans="1:8" ht="15" customHeight="1">
      <c r="A33" s="216">
        <f t="shared" si="0"/>
        <v>26</v>
      </c>
      <c r="B33" s="176">
        <v>49</v>
      </c>
      <c r="C33" s="209" t="str">
        <f>VLOOKUP(B33,Startlist!B:F,2,FALSE)</f>
        <v>A7</v>
      </c>
      <c r="D33" s="210" t="str">
        <f>CONCATENATE(VLOOKUP(B33,Startlist!B:H,3,FALSE)," / ",VLOOKUP(B33,Startlist!B:H,4,FALSE))</f>
        <v>Reiko Lempu / Andre Rahumeel</v>
      </c>
      <c r="E33" s="211" t="str">
        <f>VLOOKUP(B33,Startlist!B:F,5,FALSE)</f>
        <v>EST</v>
      </c>
      <c r="F33" s="210" t="str">
        <f>VLOOKUP(B33,Startlist!B:H,7,FALSE)</f>
        <v>Honda Civic Type-R R3</v>
      </c>
      <c r="G33" s="210" t="str">
        <f>VLOOKUP(B33,Startlist!B:H,6,FALSE)</f>
        <v>OK TSK</v>
      </c>
      <c r="H33" s="218" t="str">
        <f>VLOOKUP(B33,Results!B:P,15,FALSE)</f>
        <v> 1:08.19,8</v>
      </c>
    </row>
    <row r="34" spans="1:8" ht="15" customHeight="1">
      <c r="A34" s="216">
        <f t="shared" si="0"/>
        <v>27</v>
      </c>
      <c r="B34" s="176">
        <v>109</v>
      </c>
      <c r="C34" s="209" t="str">
        <f>VLOOKUP(B34,Startlist!B:F,2,FALSE)</f>
        <v>E10</v>
      </c>
      <c r="D34" s="210" t="str">
        <f>CONCATENATE(VLOOKUP(B34,Startlist!B:H,3,FALSE)," / ",VLOOKUP(B34,Startlist!B:H,4,FALSE))</f>
        <v>Alvar Kuusik / Riho Maalma</v>
      </c>
      <c r="E34" s="211" t="str">
        <f>VLOOKUP(B34,Startlist!B:F,5,FALSE)</f>
        <v>EST</v>
      </c>
      <c r="F34" s="210" t="str">
        <f>VLOOKUP(B34,Startlist!B:H,7,FALSE)</f>
        <v>VW Golf 2</v>
      </c>
      <c r="G34" s="210" t="str">
        <f>VLOOKUP(B34,Startlist!B:H,6,FALSE)</f>
        <v>Yellow Racing</v>
      </c>
      <c r="H34" s="218" t="str">
        <f>VLOOKUP(B34,Results!B:P,15,FALSE)</f>
        <v> 1:08.39,6</v>
      </c>
    </row>
    <row r="35" spans="1:8" ht="15" customHeight="1">
      <c r="A35" s="216">
        <f t="shared" si="0"/>
        <v>28</v>
      </c>
      <c r="B35" s="176">
        <v>61</v>
      </c>
      <c r="C35" s="209" t="str">
        <f>VLOOKUP(B35,Startlist!B:F,2,FALSE)</f>
        <v>E11</v>
      </c>
      <c r="D35" s="210" t="str">
        <f>CONCATENATE(VLOOKUP(B35,Startlist!B:H,3,FALSE)," / ",VLOOKUP(B35,Startlist!B:H,4,FALSE))</f>
        <v>Priit Koik / Uku Heldna</v>
      </c>
      <c r="E35" s="211" t="str">
        <f>VLOOKUP(B35,Startlist!B:F,5,FALSE)</f>
        <v>EST</v>
      </c>
      <c r="F35" s="210" t="str">
        <f>VLOOKUP(B35,Startlist!B:H,7,FALSE)</f>
        <v>BMW M3</v>
      </c>
      <c r="G35" s="210" t="str">
        <f>VLOOKUP(B35,Startlist!B:H,6,FALSE)</f>
        <v>LaitseRallyPark</v>
      </c>
      <c r="H35" s="218" t="str">
        <f>VLOOKUP(B35,Results!B:P,15,FALSE)</f>
        <v> 1:08.55,7</v>
      </c>
    </row>
    <row r="36" spans="1:8" ht="15" customHeight="1">
      <c r="A36" s="216">
        <f t="shared" si="0"/>
        <v>29</v>
      </c>
      <c r="B36" s="176">
        <v>74</v>
      </c>
      <c r="C36" s="209" t="str">
        <f>VLOOKUP(B36,Startlist!B:F,2,FALSE)</f>
        <v>A7</v>
      </c>
      <c r="D36" s="210" t="str">
        <f>CONCATENATE(VLOOKUP(B36,Startlist!B:H,3,FALSE)," / ",VLOOKUP(B36,Startlist!B:H,4,FALSE))</f>
        <v>Mait Madik / Toomas Tauk</v>
      </c>
      <c r="E36" s="211" t="str">
        <f>VLOOKUP(B36,Startlist!B:F,5,FALSE)</f>
        <v>EST</v>
      </c>
      <c r="F36" s="210" t="str">
        <f>VLOOKUP(B36,Startlist!B:H,7,FALSE)</f>
        <v>Honda Civic Type-R</v>
      </c>
      <c r="G36" s="210" t="str">
        <f>VLOOKUP(B36,Startlist!B:H,6,FALSE)</f>
        <v>OK TSK</v>
      </c>
      <c r="H36" s="218" t="str">
        <f>VLOOKUP(B36,Results!B:P,15,FALSE)</f>
        <v> 1:08.59,1</v>
      </c>
    </row>
    <row r="37" spans="1:8" ht="15" customHeight="1">
      <c r="A37" s="216">
        <f t="shared" si="0"/>
        <v>30</v>
      </c>
      <c r="B37" s="176">
        <v>58</v>
      </c>
      <c r="C37" s="209" t="str">
        <f>VLOOKUP(B37,Startlist!B:F,2,FALSE)</f>
        <v>N4</v>
      </c>
      <c r="D37" s="210" t="str">
        <f>CONCATENATE(VLOOKUP(B37,Startlist!B:H,3,FALSE)," / ",VLOOKUP(B37,Startlist!B:H,4,FALSE))</f>
        <v>Mait Maarend / Mihkel Kapp</v>
      </c>
      <c r="E37" s="211" t="str">
        <f>VLOOKUP(B37,Startlist!B:F,5,FALSE)</f>
        <v>EST</v>
      </c>
      <c r="F37" s="210" t="str">
        <f>VLOOKUP(B37,Startlist!B:H,7,FALSE)</f>
        <v>Mitsubishi Lancer Evo 10</v>
      </c>
      <c r="G37" s="210" t="str">
        <f>VLOOKUP(B37,Startlist!B:H,6,FALSE)</f>
        <v>Harju KEK Ralliklubi</v>
      </c>
      <c r="H37" s="218" t="str">
        <f>VLOOKUP(B37,Results!B:P,15,FALSE)</f>
        <v> 1:09.22,1</v>
      </c>
    </row>
    <row r="38" spans="1:8" ht="15" customHeight="1">
      <c r="A38" s="216">
        <f t="shared" si="0"/>
        <v>31</v>
      </c>
      <c r="B38" s="176">
        <v>131</v>
      </c>
      <c r="C38" s="209" t="str">
        <f>VLOOKUP(B38,Startlist!B:F,2,FALSE)</f>
        <v>E10</v>
      </c>
      <c r="D38" s="210" t="str">
        <f>CONCATENATE(VLOOKUP(B38,Startlist!B:H,3,FALSE)," / ",VLOOKUP(B38,Startlist!B:H,4,FALSE))</f>
        <v>Karel Tölp / Priit Guljajev</v>
      </c>
      <c r="E38" s="211" t="str">
        <f>VLOOKUP(B38,Startlist!B:F,5,FALSE)</f>
        <v>EST</v>
      </c>
      <c r="F38" s="210" t="str">
        <f>VLOOKUP(B38,Startlist!B:H,7,FALSE)</f>
        <v>Nissan Sunny</v>
      </c>
      <c r="G38" s="210" t="str">
        <f>VLOOKUP(B38,Startlist!B:H,6,FALSE)</f>
        <v>OK TSK</v>
      </c>
      <c r="H38" s="218" t="str">
        <f>VLOOKUP(B38,Results!B:P,15,FALSE)</f>
        <v> 1:09.59,3</v>
      </c>
    </row>
    <row r="39" spans="1:8" ht="15" customHeight="1">
      <c r="A39" s="216">
        <f t="shared" si="0"/>
        <v>32</v>
      </c>
      <c r="B39" s="176">
        <v>115</v>
      </c>
      <c r="C39" s="209" t="str">
        <f>VLOOKUP(B39,Startlist!B:F,2,FALSE)</f>
        <v>E9</v>
      </c>
      <c r="D39" s="210" t="str">
        <f>CONCATENATE(VLOOKUP(B39,Startlist!B:H,3,FALSE)," / ",VLOOKUP(B39,Startlist!B:H,4,FALSE))</f>
        <v>Karl Jalakas / Rainer Laipaik</v>
      </c>
      <c r="E39" s="211" t="str">
        <f>VLOOKUP(B39,Startlist!B:F,5,FALSE)</f>
        <v>EST</v>
      </c>
      <c r="F39" s="210" t="str">
        <f>VLOOKUP(B39,Startlist!B:H,7,FALSE)</f>
        <v>Lada VFTS</v>
      </c>
      <c r="G39" s="210" t="str">
        <f>VLOOKUP(B39,Startlist!B:H,6,FALSE)</f>
        <v>Sar-Tech Motorsport</v>
      </c>
      <c r="H39" s="218" t="str">
        <f>VLOOKUP(B39,Results!B:P,15,FALSE)</f>
        <v> 1:10.04,9</v>
      </c>
    </row>
    <row r="40" spans="1:8" ht="15" customHeight="1">
      <c r="A40" s="216">
        <f t="shared" si="0"/>
        <v>33</v>
      </c>
      <c r="B40" s="176">
        <v>103</v>
      </c>
      <c r="C40" s="209" t="str">
        <f>VLOOKUP(B40,Startlist!B:F,2,FALSE)</f>
        <v>N3</v>
      </c>
      <c r="D40" s="210" t="str">
        <f>CONCATENATE(VLOOKUP(B40,Startlist!B:H,3,FALSE)," / ",VLOOKUP(B40,Startlist!B:H,4,FALSE))</f>
        <v>Kaarel Kurvits / Reio Rada</v>
      </c>
      <c r="E40" s="211" t="str">
        <f>VLOOKUP(B40,Startlist!B:F,5,FALSE)</f>
        <v>EST</v>
      </c>
      <c r="F40" s="210" t="str">
        <f>VLOOKUP(B40,Startlist!B:H,7,FALSE)</f>
        <v>Honda Civic Type-R</v>
      </c>
      <c r="G40" s="210" t="str">
        <f>VLOOKUP(B40,Startlist!B:H,6,FALSE)</f>
        <v>ECOM Motorsport</v>
      </c>
      <c r="H40" s="218" t="str">
        <f>VLOOKUP(B40,Results!B:P,15,FALSE)</f>
        <v> 1:10.11,8</v>
      </c>
    </row>
    <row r="41" spans="1:8" ht="15" customHeight="1">
      <c r="A41" s="216">
        <f t="shared" si="0"/>
        <v>34</v>
      </c>
      <c r="B41" s="176">
        <v>95</v>
      </c>
      <c r="C41" s="209" t="str">
        <f>VLOOKUP(B41,Startlist!B:F,2,FALSE)</f>
        <v>E11</v>
      </c>
      <c r="D41" s="210" t="str">
        <f>CONCATENATE(VLOOKUP(B41,Startlist!B:H,3,FALSE)," / ",VLOOKUP(B41,Startlist!B:H,4,FALSE))</f>
        <v>Virko Juga / Marko Ringenberg</v>
      </c>
      <c r="E41" s="211" t="str">
        <f>VLOOKUP(B41,Startlist!B:F,5,FALSE)</f>
        <v>EST</v>
      </c>
      <c r="F41" s="210" t="str">
        <f>VLOOKUP(B41,Startlist!B:H,7,FALSE)</f>
        <v>BMW M3</v>
      </c>
      <c r="G41" s="210" t="str">
        <f>VLOOKUP(B41,Startlist!B:H,6,FALSE)</f>
        <v>ECOM Motorsport</v>
      </c>
      <c r="H41" s="218" t="str">
        <f>VLOOKUP(B41,Results!B:P,15,FALSE)</f>
        <v> 1:10.21,9</v>
      </c>
    </row>
    <row r="42" spans="1:8" ht="15" customHeight="1">
      <c r="A42" s="216">
        <f t="shared" si="0"/>
        <v>35</v>
      </c>
      <c r="B42" s="176">
        <v>87</v>
      </c>
      <c r="C42" s="209" t="str">
        <f>VLOOKUP(B42,Startlist!B:F,2,FALSE)</f>
        <v>E10</v>
      </c>
      <c r="D42" s="210" t="str">
        <f>CONCATENATE(VLOOKUP(B42,Startlist!B:H,3,FALSE)," / ",VLOOKUP(B42,Startlist!B:H,4,FALSE))</f>
        <v>Martin Saar / Allar Heina</v>
      </c>
      <c r="E42" s="211" t="str">
        <f>VLOOKUP(B42,Startlist!B:F,5,FALSE)</f>
        <v>EST</v>
      </c>
      <c r="F42" s="210" t="str">
        <f>VLOOKUP(B42,Startlist!B:H,7,FALSE)</f>
        <v>VW Golf 2</v>
      </c>
      <c r="G42" s="210" t="str">
        <f>VLOOKUP(B42,Startlist!B:H,6,FALSE)</f>
        <v>Optitrans Tehnikasport</v>
      </c>
      <c r="H42" s="218" t="str">
        <f>VLOOKUP(B42,Results!B:P,15,FALSE)</f>
        <v> 1:10.22,2</v>
      </c>
    </row>
    <row r="43" spans="1:8" ht="15" customHeight="1">
      <c r="A43" s="216">
        <f t="shared" si="0"/>
        <v>36</v>
      </c>
      <c r="B43" s="176">
        <v>94</v>
      </c>
      <c r="C43" s="209" t="str">
        <f>VLOOKUP(B43,Startlist!B:F,2,FALSE)</f>
        <v>E12</v>
      </c>
      <c r="D43" s="210" t="str">
        <f>CONCATENATE(VLOOKUP(B43,Startlist!B:H,3,FALSE)," / ",VLOOKUP(B43,Startlist!B:H,4,FALSE))</f>
        <v>Martin Goldberg / Kaarel Lääne</v>
      </c>
      <c r="E43" s="211" t="str">
        <f>VLOOKUP(B43,Startlist!B:F,5,FALSE)</f>
        <v>EST</v>
      </c>
      <c r="F43" s="210" t="str">
        <f>VLOOKUP(B43,Startlist!B:H,7,FALSE)</f>
        <v>Lancia Delta Integrale</v>
      </c>
      <c r="G43" s="210" t="str">
        <f>VLOOKUP(B43,Startlist!B:H,6,FALSE)</f>
        <v>PSC Motorsport</v>
      </c>
      <c r="H43" s="218" t="str">
        <f>VLOOKUP(B43,Results!B:P,15,FALSE)</f>
        <v> 1:10.55,0</v>
      </c>
    </row>
    <row r="44" spans="1:8" ht="15" customHeight="1">
      <c r="A44" s="216">
        <f t="shared" si="0"/>
        <v>37</v>
      </c>
      <c r="B44" s="176">
        <v>123</v>
      </c>
      <c r="C44" s="209" t="str">
        <f>VLOOKUP(B44,Startlist!B:F,2,FALSE)</f>
        <v>E9</v>
      </c>
      <c r="D44" s="210" t="str">
        <f>CONCATENATE(VLOOKUP(B44,Startlist!B:H,3,FALSE)," / ",VLOOKUP(B44,Startlist!B:H,4,FALSE))</f>
        <v>Raigo Vilbiks / Silver Siivelt</v>
      </c>
      <c r="E44" s="211" t="str">
        <f>VLOOKUP(B44,Startlist!B:F,5,FALSE)</f>
        <v>EST</v>
      </c>
      <c r="F44" s="210" t="str">
        <f>VLOOKUP(B44,Startlist!B:H,7,FALSE)</f>
        <v>Lada Samara</v>
      </c>
      <c r="G44" s="210" t="str">
        <f>VLOOKUP(B44,Startlist!B:H,6,FALSE)</f>
        <v>AMK Ligur Racing</v>
      </c>
      <c r="H44" s="218" t="str">
        <f>VLOOKUP(B44,Results!B:P,15,FALSE)</f>
        <v> 1:12.42,7</v>
      </c>
    </row>
    <row r="45" spans="1:8" ht="15" customHeight="1">
      <c r="A45" s="216">
        <f t="shared" si="0"/>
        <v>38</v>
      </c>
      <c r="B45" s="176">
        <v>114</v>
      </c>
      <c r="C45" s="209" t="str">
        <f>VLOOKUP(B45,Startlist!B:F,2,FALSE)</f>
        <v>N3</v>
      </c>
      <c r="D45" s="210" t="str">
        <f>CONCATENATE(VLOOKUP(B45,Startlist!B:H,3,FALSE)," / ",VLOOKUP(B45,Startlist!B:H,4,FALSE))</f>
        <v>Martin Vatter / Janek Vallask</v>
      </c>
      <c r="E45" s="211" t="str">
        <f>VLOOKUP(B45,Startlist!B:F,5,FALSE)</f>
        <v>EST</v>
      </c>
      <c r="F45" s="210" t="str">
        <f>VLOOKUP(B45,Startlist!B:H,7,FALSE)</f>
        <v>Honda Civic Type-R</v>
      </c>
      <c r="G45" s="210" t="str">
        <f>VLOOKUP(B45,Startlist!B:H,6,FALSE)</f>
        <v>AMK Ligur Racing</v>
      </c>
      <c r="H45" s="218" t="str">
        <f>VLOOKUP(B45,Results!B:P,15,FALSE)</f>
        <v> 1:12.59,6</v>
      </c>
    </row>
    <row r="46" spans="1:8" ht="15" customHeight="1">
      <c r="A46" s="216">
        <f t="shared" si="0"/>
        <v>39</v>
      </c>
      <c r="B46" s="176">
        <v>113</v>
      </c>
      <c r="C46" s="209" t="str">
        <f>VLOOKUP(B46,Startlist!B:F,2,FALSE)</f>
        <v>E9</v>
      </c>
      <c r="D46" s="210" t="str">
        <f>CONCATENATE(VLOOKUP(B46,Startlist!B:H,3,FALSE)," / ",VLOOKUP(B46,Startlist!B:H,4,FALSE))</f>
        <v>Kaspar Kasari / Hannes Kuusmaa</v>
      </c>
      <c r="E46" s="211" t="str">
        <f>VLOOKUP(B46,Startlist!B:F,5,FALSE)</f>
        <v>EST</v>
      </c>
      <c r="F46" s="210" t="str">
        <f>VLOOKUP(B46,Startlist!B:H,7,FALSE)</f>
        <v>Honda Civic</v>
      </c>
      <c r="G46" s="210" t="str">
        <f>VLOOKUP(B46,Startlist!B:H,6,FALSE)</f>
        <v>ECOM Motorsport</v>
      </c>
      <c r="H46" s="218" t="str">
        <f>VLOOKUP(B46,Results!B:P,15,FALSE)</f>
        <v> 1:12.59,7</v>
      </c>
    </row>
    <row r="47" spans="1:8" ht="15" customHeight="1">
      <c r="A47" s="216">
        <f t="shared" si="0"/>
        <v>40</v>
      </c>
      <c r="B47" s="176">
        <v>130</v>
      </c>
      <c r="C47" s="209" t="str">
        <f>VLOOKUP(B47,Startlist!B:F,2,FALSE)</f>
        <v>E10</v>
      </c>
      <c r="D47" s="210" t="str">
        <f>CONCATENATE(VLOOKUP(B47,Startlist!B:H,3,FALSE)," / ",VLOOKUP(B47,Startlist!B:H,4,FALSE))</f>
        <v>Margus Sarja / Taavi Audova</v>
      </c>
      <c r="E47" s="211" t="str">
        <f>VLOOKUP(B47,Startlist!B:F,5,FALSE)</f>
        <v>EST</v>
      </c>
      <c r="F47" s="210" t="str">
        <f>VLOOKUP(B47,Startlist!B:H,7,FALSE)</f>
        <v>VW Golf</v>
      </c>
      <c r="G47" s="210" t="str">
        <f>VLOOKUP(B47,Startlist!B:H,6,FALSE)</f>
        <v>G.M.Racing SK</v>
      </c>
      <c r="H47" s="218" t="str">
        <f>VLOOKUP(B47,Results!B:P,15,FALSE)</f>
        <v> 1:13.02,9</v>
      </c>
    </row>
    <row r="48" spans="1:8" ht="15" customHeight="1">
      <c r="A48" s="216">
        <f t="shared" si="0"/>
        <v>41</v>
      </c>
      <c r="B48" s="176">
        <v>10</v>
      </c>
      <c r="C48" s="209" t="str">
        <f>VLOOKUP(B48,Startlist!B:F,2,FALSE)</f>
        <v>N4</v>
      </c>
      <c r="D48" s="210" t="str">
        <f>CONCATENATE(VLOOKUP(B48,Startlist!B:H,3,FALSE)," / ",VLOOKUP(B48,Startlist!B:H,4,FALSE))</f>
        <v>Kaspar Koitla / Andres Ots</v>
      </c>
      <c r="E48" s="211" t="str">
        <f>VLOOKUP(B48,Startlist!B:F,5,FALSE)</f>
        <v>EST</v>
      </c>
      <c r="F48" s="210" t="str">
        <f>VLOOKUP(B48,Startlist!B:H,7,FALSE)</f>
        <v>Mitsubishi Lancer Evo 9</v>
      </c>
      <c r="G48" s="210" t="str">
        <f>VLOOKUP(B48,Startlist!B:H,6,FALSE)</f>
        <v>ASRT</v>
      </c>
      <c r="H48" s="218" t="str">
        <f>VLOOKUP(B48,Results!B:P,15,FALSE)</f>
        <v> 1:13.35,9</v>
      </c>
    </row>
    <row r="49" spans="1:8" ht="15" customHeight="1">
      <c r="A49" s="216">
        <f t="shared" si="0"/>
        <v>42</v>
      </c>
      <c r="B49" s="176">
        <v>118</v>
      </c>
      <c r="C49" s="209" t="str">
        <f>VLOOKUP(B49,Startlist!B:F,2,FALSE)</f>
        <v>E10</v>
      </c>
      <c r="D49" s="210" t="str">
        <f>CONCATENATE(VLOOKUP(B49,Startlist!B:H,3,FALSE)," / ",VLOOKUP(B49,Startlist!B:H,4,FALSE))</f>
        <v>Kermo Laus / Mihkel Raudsepp</v>
      </c>
      <c r="E49" s="211" t="str">
        <f>VLOOKUP(B49,Startlist!B:F,5,FALSE)</f>
        <v>EST</v>
      </c>
      <c r="F49" s="210" t="str">
        <f>VLOOKUP(B49,Startlist!B:H,7,FALSE)</f>
        <v>VW Golf</v>
      </c>
      <c r="G49" s="210" t="str">
        <f>VLOOKUP(B49,Startlist!B:H,6,FALSE)</f>
        <v>Sar-Tech Motorsport</v>
      </c>
      <c r="H49" s="218" t="str">
        <f>VLOOKUP(B49,Results!B:P,15,FALSE)</f>
        <v> 1:14.04,2</v>
      </c>
    </row>
    <row r="50" spans="1:8" ht="15" customHeight="1">
      <c r="A50" s="216">
        <f t="shared" si="0"/>
        <v>43</v>
      </c>
      <c r="B50" s="176">
        <v>126</v>
      </c>
      <c r="C50" s="209" t="str">
        <f>VLOOKUP(B50,Startlist!B:F,2,FALSE)</f>
        <v>E10</v>
      </c>
      <c r="D50" s="210" t="str">
        <f>CONCATENATE(VLOOKUP(B50,Startlist!B:H,3,FALSE)," / ",VLOOKUP(B50,Startlist!B:H,4,FALSE))</f>
        <v>Tauri Jaanson / Silver Simm</v>
      </c>
      <c r="E50" s="211" t="str">
        <f>VLOOKUP(B50,Startlist!B:F,5,FALSE)</f>
        <v>EST</v>
      </c>
      <c r="F50" s="210" t="str">
        <f>VLOOKUP(B50,Startlist!B:H,7,FALSE)</f>
        <v>Opel Astra</v>
      </c>
      <c r="G50" s="210" t="str">
        <f>VLOOKUP(B50,Startlist!B:H,6,FALSE)</f>
        <v>Optitrans Tehnikasport</v>
      </c>
      <c r="H50" s="218" t="str">
        <f>VLOOKUP(B50,Results!B:P,15,FALSE)</f>
        <v> 1:15.11,8</v>
      </c>
    </row>
    <row r="51" spans="1:8" ht="15" customHeight="1">
      <c r="A51" s="216">
        <f t="shared" si="0"/>
        <v>44</v>
      </c>
      <c r="B51" s="176">
        <v>110</v>
      </c>
      <c r="C51" s="209" t="str">
        <f>VLOOKUP(B51,Startlist!B:F,2,FALSE)</f>
        <v>E10</v>
      </c>
      <c r="D51" s="210" t="str">
        <f>CONCATENATE(VLOOKUP(B51,Startlist!B:H,3,FALSE)," / ",VLOOKUP(B51,Startlist!B:H,4,FALSE))</f>
        <v>Maila Vaher / Karita Kivi</v>
      </c>
      <c r="E51" s="211" t="str">
        <f>VLOOKUP(B51,Startlist!B:F,5,FALSE)</f>
        <v>EST</v>
      </c>
      <c r="F51" s="210" t="str">
        <f>VLOOKUP(B51,Startlist!B:H,7,FALSE)</f>
        <v>Nissan Sunny GTI</v>
      </c>
      <c r="G51" s="210" t="str">
        <f>VLOOKUP(B51,Startlist!B:H,6,FALSE)</f>
        <v>Sar-Tech Motorsport</v>
      </c>
      <c r="H51" s="218" t="str">
        <f>VLOOKUP(B51,Results!B:P,15,FALSE)</f>
        <v> 1:15.18,0</v>
      </c>
    </row>
    <row r="52" spans="1:8" ht="15" customHeight="1">
      <c r="A52" s="216">
        <f t="shared" si="0"/>
        <v>45</v>
      </c>
      <c r="B52" s="176">
        <v>112</v>
      </c>
      <c r="C52" s="209" t="str">
        <f>VLOOKUP(B52,Startlist!B:F,2,FALSE)</f>
        <v>E11</v>
      </c>
      <c r="D52" s="210" t="str">
        <f>CONCATENATE(VLOOKUP(B52,Startlist!B:H,3,FALSE)," / ",VLOOKUP(B52,Startlist!B:H,4,FALSE))</f>
        <v>Ander Elevant / Priit Piir</v>
      </c>
      <c r="E52" s="211" t="str">
        <f>VLOOKUP(B52,Startlist!B:F,5,FALSE)</f>
        <v>EST</v>
      </c>
      <c r="F52" s="210" t="str">
        <f>VLOOKUP(B52,Startlist!B:H,7,FALSE)</f>
        <v>BMW 325i</v>
      </c>
      <c r="G52" s="210" t="str">
        <f>VLOOKUP(B52,Startlist!B:H,6,FALSE)</f>
        <v>SK Villu</v>
      </c>
      <c r="H52" s="218" t="str">
        <f>VLOOKUP(B52,Results!B:P,15,FALSE)</f>
        <v> 1:15.24,4</v>
      </c>
    </row>
    <row r="53" spans="1:8" ht="15" customHeight="1">
      <c r="A53" s="216">
        <f t="shared" si="0"/>
        <v>46</v>
      </c>
      <c r="B53" s="176">
        <v>117</v>
      </c>
      <c r="C53" s="209" t="str">
        <f>VLOOKUP(B53,Startlist!B:F,2,FALSE)</f>
        <v>E9</v>
      </c>
      <c r="D53" s="210" t="str">
        <f>CONCATENATE(VLOOKUP(B53,Startlist!B:H,3,FALSE)," / ",VLOOKUP(B53,Startlist!B:H,4,FALSE))</f>
        <v>Henri Franke / Alain Sivous</v>
      </c>
      <c r="E53" s="211" t="str">
        <f>VLOOKUP(B53,Startlist!B:F,5,FALSE)</f>
        <v>EST</v>
      </c>
      <c r="F53" s="210" t="str">
        <f>VLOOKUP(B53,Startlist!B:H,7,FALSE)</f>
        <v>Suzuki Baleno</v>
      </c>
      <c r="G53" s="210" t="str">
        <f>VLOOKUP(B53,Startlist!B:H,6,FALSE)</f>
        <v>ECOM Motorsport</v>
      </c>
      <c r="H53" s="218" t="str">
        <f>VLOOKUP(B53,Results!B:P,15,FALSE)</f>
        <v> 1:16.06,4</v>
      </c>
    </row>
    <row r="54" spans="1:8" ht="15" customHeight="1">
      <c r="A54" s="216">
        <f t="shared" si="0"/>
        <v>47</v>
      </c>
      <c r="B54" s="176">
        <v>125</v>
      </c>
      <c r="C54" s="209" t="str">
        <f>VLOOKUP(B54,Startlist!B:F,2,FALSE)</f>
        <v>E10</v>
      </c>
      <c r="D54" s="210" t="str">
        <f>CONCATENATE(VLOOKUP(B54,Startlist!B:H,3,FALSE)," / ",VLOOKUP(B54,Startlist!B:H,4,FALSE))</f>
        <v>Andris Truu / Alari Jürgens</v>
      </c>
      <c r="E54" s="211" t="str">
        <f>VLOOKUP(B54,Startlist!B:F,5,FALSE)</f>
        <v>EST</v>
      </c>
      <c r="F54" s="210" t="str">
        <f>VLOOKUP(B54,Startlist!B:H,7,FALSE)</f>
        <v>Lada 2105</v>
      </c>
      <c r="G54" s="210" t="str">
        <f>VLOOKUP(B54,Startlist!B:H,6,FALSE)</f>
        <v>Sar-Tech Motorsport</v>
      </c>
      <c r="H54" s="218" t="str">
        <f>VLOOKUP(B54,Results!B:P,15,FALSE)</f>
        <v> 1:17.25,7</v>
      </c>
    </row>
    <row r="55" spans="1:8" ht="15" customHeight="1">
      <c r="A55" s="216">
        <f t="shared" si="0"/>
        <v>48</v>
      </c>
      <c r="B55" s="176">
        <v>155</v>
      </c>
      <c r="C55" s="209" t="str">
        <f>VLOOKUP(B55,Startlist!B:F,2,FALSE)</f>
        <v>E10</v>
      </c>
      <c r="D55" s="210" t="str">
        <f>CONCATENATE(VLOOKUP(B55,Startlist!B:H,3,FALSE)," / ",VLOOKUP(B55,Startlist!B:H,4,FALSE))</f>
        <v>Janek Ojala / Marko Heinoja</v>
      </c>
      <c r="E55" s="211" t="str">
        <f>VLOOKUP(B55,Startlist!B:F,5,FALSE)</f>
        <v>EST</v>
      </c>
      <c r="F55" s="210" t="str">
        <f>VLOOKUP(B55,Startlist!B:H,7,FALSE)</f>
        <v>VW Golf 2</v>
      </c>
      <c r="G55" s="210" t="str">
        <f>VLOOKUP(B55,Startlist!B:H,6,FALSE)</f>
        <v>LaitseRallyPark</v>
      </c>
      <c r="H55" s="218" t="str">
        <f>VLOOKUP(B55,Results!B:P,15,FALSE)</f>
        <v> 1:18.47,4</v>
      </c>
    </row>
    <row r="56" spans="1:8" ht="15" customHeight="1">
      <c r="A56" s="216">
        <f t="shared" si="0"/>
        <v>49</v>
      </c>
      <c r="B56" s="176">
        <v>62</v>
      </c>
      <c r="C56" s="209" t="str">
        <f>VLOOKUP(B56,Startlist!B:F,2,FALSE)</f>
        <v>E10</v>
      </c>
      <c r="D56" s="210" t="str">
        <f>CONCATENATE(VLOOKUP(B56,Startlist!B:H,3,FALSE)," / ",VLOOKUP(B56,Startlist!B:H,4,FALSE))</f>
        <v>Rando Turja / Ain Sepp</v>
      </c>
      <c r="E56" s="211" t="str">
        <f>VLOOKUP(B56,Startlist!B:F,5,FALSE)</f>
        <v>EST</v>
      </c>
      <c r="F56" s="210" t="str">
        <f>VLOOKUP(B56,Startlist!B:H,7,FALSE)</f>
        <v>Lada VFTS</v>
      </c>
      <c r="G56" s="210" t="str">
        <f>VLOOKUP(B56,Startlist!B:H,6,FALSE)</f>
        <v>Sar-Tech Motorsport</v>
      </c>
      <c r="H56" s="218" t="str">
        <f>VLOOKUP(B56,Results!B:P,15,FALSE)</f>
        <v> 1:19.07,5</v>
      </c>
    </row>
    <row r="57" spans="1:8" ht="15" customHeight="1">
      <c r="A57" s="216">
        <f t="shared" si="0"/>
        <v>50</v>
      </c>
      <c r="B57" s="176">
        <v>145</v>
      </c>
      <c r="C57" s="209" t="str">
        <f>VLOOKUP(B57,Startlist!B:F,2,FALSE)</f>
        <v>E13</v>
      </c>
      <c r="D57" s="210" t="str">
        <f>CONCATENATE(VLOOKUP(B57,Startlist!B:H,3,FALSE)," / ",VLOOKUP(B57,Startlist!B:H,4,FALSE))</f>
        <v>Aare Müil / Tiit Vanamölder</v>
      </c>
      <c r="E57" s="211" t="str">
        <f>VLOOKUP(B57,Startlist!B:F,5,FALSE)</f>
        <v>EST</v>
      </c>
      <c r="F57" s="210" t="str">
        <f>VLOOKUP(B57,Startlist!B:H,7,FALSE)</f>
        <v>GAZ 51</v>
      </c>
      <c r="G57" s="210" t="str">
        <f>VLOOKUP(B57,Startlist!B:H,6,FALSE)</f>
        <v>Märjamaa Rally Team</v>
      </c>
      <c r="H57" s="218" t="str">
        <f>VLOOKUP(B57,Results!B:P,15,FALSE)</f>
        <v> 1:20.46,2</v>
      </c>
    </row>
    <row r="58" spans="1:8" ht="15" customHeight="1">
      <c r="A58" s="216">
        <f t="shared" si="0"/>
        <v>51</v>
      </c>
      <c r="B58" s="176">
        <v>150</v>
      </c>
      <c r="C58" s="209" t="str">
        <f>VLOOKUP(B58,Startlist!B:F,2,FALSE)</f>
        <v>E13</v>
      </c>
      <c r="D58" s="210" t="str">
        <f>CONCATENATE(VLOOKUP(B58,Startlist!B:H,3,FALSE)," / ",VLOOKUP(B58,Startlist!B:H,4,FALSE))</f>
        <v>Taavi Kōrge / Mati Otsing</v>
      </c>
      <c r="E58" s="211" t="str">
        <f>VLOOKUP(B58,Startlist!B:F,5,FALSE)</f>
        <v>EST</v>
      </c>
      <c r="F58" s="210" t="str">
        <f>VLOOKUP(B58,Startlist!B:H,7,FALSE)</f>
        <v>GAZ 51</v>
      </c>
      <c r="G58" s="210" t="str">
        <f>VLOOKUP(B58,Startlist!B:H,6,FALSE)</f>
        <v>Sar-Tech Motorsport</v>
      </c>
      <c r="H58" s="218" t="str">
        <f>VLOOKUP(B58,Results!B:P,15,FALSE)</f>
        <v> 1:21.24,0</v>
      </c>
    </row>
    <row r="59" spans="1:8" ht="15" customHeight="1">
      <c r="A59" s="216">
        <f t="shared" si="0"/>
        <v>52</v>
      </c>
      <c r="B59" s="176">
        <v>69</v>
      </c>
      <c r="C59" s="209" t="str">
        <f>VLOOKUP(B59,Startlist!B:F,2,FALSE)</f>
        <v>E12</v>
      </c>
      <c r="D59" s="210" t="str">
        <f>CONCATENATE(VLOOKUP(B59,Startlist!B:H,3,FALSE)," / ",VLOOKUP(B59,Startlist!B:H,4,FALSE))</f>
        <v>Vaiko Samm / Raigo Press</v>
      </c>
      <c r="E59" s="211" t="str">
        <f>VLOOKUP(B59,Startlist!B:F,5,FALSE)</f>
        <v>EST</v>
      </c>
      <c r="F59" s="210" t="str">
        <f>VLOOKUP(B59,Startlist!B:H,7,FALSE)</f>
        <v>Subaru Impreza</v>
      </c>
      <c r="G59" s="210" t="str">
        <f>VLOOKUP(B59,Startlist!B:H,6,FALSE)</f>
        <v>G.M.Racing SK</v>
      </c>
      <c r="H59" s="218" t="str">
        <f>VLOOKUP(B59,Results!B:P,15,FALSE)</f>
        <v> 1:24.11,9</v>
      </c>
    </row>
    <row r="60" spans="1:8" ht="15" customHeight="1">
      <c r="A60" s="216">
        <f t="shared" si="0"/>
        <v>53</v>
      </c>
      <c r="B60" s="176">
        <v>127</v>
      </c>
      <c r="C60" s="209" t="str">
        <f>VLOOKUP(B60,Startlist!B:F,2,FALSE)</f>
        <v>E9</v>
      </c>
      <c r="D60" s="210" t="str">
        <f>CONCATENATE(VLOOKUP(B60,Startlist!B:H,3,FALSE)," / ",VLOOKUP(B60,Startlist!B:H,4,FALSE))</f>
        <v>Janar Tänak / Janno ōunpuu</v>
      </c>
      <c r="E60" s="211" t="str">
        <f>VLOOKUP(B60,Startlist!B:F,5,FALSE)</f>
        <v>EST</v>
      </c>
      <c r="F60" s="210" t="str">
        <f>VLOOKUP(B60,Startlist!B:H,7,FALSE)</f>
        <v>Lada 2105</v>
      </c>
      <c r="G60" s="210" t="str">
        <f>VLOOKUP(B60,Startlist!B:H,6,FALSE)</f>
        <v>OT Racing</v>
      </c>
      <c r="H60" s="218" t="str">
        <f>VLOOKUP(B60,Results!B:P,15,FALSE)</f>
        <v> 1:24.16,3</v>
      </c>
    </row>
    <row r="61" spans="1:8" ht="15" customHeight="1">
      <c r="A61" s="216">
        <f t="shared" si="0"/>
        <v>54</v>
      </c>
      <c r="B61" s="176">
        <v>140</v>
      </c>
      <c r="C61" s="209" t="str">
        <f>VLOOKUP(B61,Startlist!B:F,2,FALSE)</f>
        <v>E10</v>
      </c>
      <c r="D61" s="210" t="str">
        <f>CONCATENATE(VLOOKUP(B61,Startlist!B:H,3,FALSE)," / ",VLOOKUP(B61,Startlist!B:H,4,FALSE))</f>
        <v>Margus Reek / Iveta Klavina</v>
      </c>
      <c r="E61" s="211" t="str">
        <f>VLOOKUP(B61,Startlist!B:F,5,FALSE)</f>
        <v>EST / LAT</v>
      </c>
      <c r="F61" s="210" t="str">
        <f>VLOOKUP(B61,Startlist!B:H,7,FALSE)</f>
        <v>Lada VFTS</v>
      </c>
      <c r="G61" s="210" t="str">
        <f>VLOOKUP(B61,Startlist!B:H,6,FALSE)</f>
        <v>Yellow Racing</v>
      </c>
      <c r="H61" s="218" t="str">
        <f>VLOOKUP(B61,Results!B:P,15,FALSE)</f>
        <v> 1:25.38,7</v>
      </c>
    </row>
    <row r="62" spans="1:8" ht="15" customHeight="1">
      <c r="A62" s="216">
        <f t="shared" si="0"/>
        <v>55</v>
      </c>
      <c r="B62" s="176">
        <v>156</v>
      </c>
      <c r="C62" s="209" t="str">
        <f>VLOOKUP(B62,Startlist!B:F,2,FALSE)</f>
        <v>E9</v>
      </c>
      <c r="D62" s="210" t="str">
        <f>CONCATENATE(VLOOKUP(B62,Startlist!B:H,3,FALSE)," / ",VLOOKUP(B62,Startlist!B:H,4,FALSE))</f>
        <v>Villu Mättik / Kristjan Len</v>
      </c>
      <c r="E62" s="211" t="str">
        <f>VLOOKUP(B62,Startlist!B:F,5,FALSE)</f>
        <v>EST</v>
      </c>
      <c r="F62" s="210" t="str">
        <f>VLOOKUP(B62,Startlist!B:H,7,FALSE)</f>
        <v>Lada VFTS</v>
      </c>
      <c r="G62" s="210" t="str">
        <f>VLOOKUP(B62,Startlist!B:H,6,FALSE)</f>
        <v>SK Villu</v>
      </c>
      <c r="H62" s="218" t="str">
        <f>VLOOKUP(B62,Results!B:P,15,FALSE)</f>
        <v> 1:28.24,5</v>
      </c>
    </row>
    <row r="63" spans="1:8" ht="15" customHeight="1">
      <c r="A63" s="216">
        <f t="shared" si="0"/>
        <v>56</v>
      </c>
      <c r="B63" s="176">
        <v>149</v>
      </c>
      <c r="C63" s="209" t="str">
        <f>VLOOKUP(B63,Startlist!B:F,2,FALSE)</f>
        <v>E13</v>
      </c>
      <c r="D63" s="210" t="str">
        <f>CONCATENATE(VLOOKUP(B63,Startlist!B:H,3,FALSE)," / ",VLOOKUP(B63,Startlist!B:H,4,FALSE))</f>
        <v>Kaido Vilu / Andrus Markson</v>
      </c>
      <c r="E63" s="211" t="str">
        <f>VLOOKUP(B63,Startlist!B:F,5,FALSE)</f>
        <v>EST</v>
      </c>
      <c r="F63" s="210" t="str">
        <f>VLOOKUP(B63,Startlist!B:H,7,FALSE)</f>
        <v>GAZ 51</v>
      </c>
      <c r="G63" s="210" t="str">
        <f>VLOOKUP(B63,Startlist!B:H,6,FALSE)</f>
        <v>GAZ Ralliklubi</v>
      </c>
      <c r="H63" s="218" t="str">
        <f>VLOOKUP(B63,Results!B:P,15,FALSE)</f>
        <v> 1:28.26,4</v>
      </c>
    </row>
    <row r="64" spans="1:8" ht="15" customHeight="1">
      <c r="A64" s="216">
        <f t="shared" si="0"/>
        <v>57</v>
      </c>
      <c r="B64" s="176">
        <v>70</v>
      </c>
      <c r="C64" s="209" t="str">
        <f>VLOOKUP(B64,Startlist!B:F,2,FALSE)</f>
        <v>E11</v>
      </c>
      <c r="D64" s="210" t="str">
        <f>CONCATENATE(VLOOKUP(B64,Startlist!B:H,3,FALSE)," / ",VLOOKUP(B64,Startlist!B:H,4,FALSE))</f>
        <v>Raiko Aru / Veiko Kullamäe</v>
      </c>
      <c r="E64" s="211" t="str">
        <f>VLOOKUP(B64,Startlist!B:F,5,FALSE)</f>
        <v>EST</v>
      </c>
      <c r="F64" s="210" t="str">
        <f>VLOOKUP(B64,Startlist!B:H,7,FALSE)</f>
        <v>BMW 325</v>
      </c>
      <c r="G64" s="210" t="str">
        <f>VLOOKUP(B64,Startlist!B:H,6,FALSE)</f>
        <v>ECOM Motorsport</v>
      </c>
      <c r="H64" s="218" t="str">
        <f>VLOOKUP(B64,Results!B:P,15,FALSE)</f>
        <v> 1:28.27,5</v>
      </c>
    </row>
    <row r="65" spans="1:8" ht="15" customHeight="1">
      <c r="A65" s="216">
        <f t="shared" si="0"/>
        <v>58</v>
      </c>
      <c r="B65" s="176">
        <v>136</v>
      </c>
      <c r="C65" s="209" t="str">
        <f>VLOOKUP(B65,Startlist!B:F,2,FALSE)</f>
        <v>E10</v>
      </c>
      <c r="D65" s="210" t="str">
        <f>CONCATENATE(VLOOKUP(B65,Startlist!B:H,3,FALSE)," / ",VLOOKUP(B65,Startlist!B:H,4,FALSE))</f>
        <v>Marten Madissoo / Vivo Pender</v>
      </c>
      <c r="E65" s="211" t="str">
        <f>VLOOKUP(B65,Startlist!B:F,5,FALSE)</f>
        <v>EST</v>
      </c>
      <c r="F65" s="210" t="str">
        <f>VLOOKUP(B65,Startlist!B:H,7,FALSE)</f>
        <v>Ford Fiesta</v>
      </c>
      <c r="G65" s="210" t="str">
        <f>VLOOKUP(B65,Startlist!B:H,6,FALSE)</f>
        <v>T.T. Racing Team</v>
      </c>
      <c r="H65" s="218" t="str">
        <f>VLOOKUP(B65,Results!B:P,15,FALSE)</f>
        <v> 1:30.58,6</v>
      </c>
    </row>
    <row r="66" spans="1:8" ht="15" customHeight="1">
      <c r="A66" s="216">
        <f t="shared" si="0"/>
        <v>59</v>
      </c>
      <c r="B66" s="176">
        <v>153</v>
      </c>
      <c r="C66" s="209" t="str">
        <f>VLOOKUP(B66,Startlist!B:F,2,FALSE)</f>
        <v>E13</v>
      </c>
      <c r="D66" s="210" t="str">
        <f>CONCATENATE(VLOOKUP(B66,Startlist!B:H,3,FALSE)," / ",VLOOKUP(B66,Startlist!B:H,4,FALSE))</f>
        <v>Rünno Niitsalu / Jaanus Pedius</v>
      </c>
      <c r="E66" s="211" t="str">
        <f>VLOOKUP(B66,Startlist!B:F,5,FALSE)</f>
        <v>EST</v>
      </c>
      <c r="F66" s="210" t="str">
        <f>VLOOKUP(B66,Startlist!B:H,7,FALSE)</f>
        <v>GAZ 53</v>
      </c>
      <c r="G66" s="210" t="str">
        <f>VLOOKUP(B66,Startlist!B:H,6,FALSE)</f>
        <v>GAZ Ralliklubi</v>
      </c>
      <c r="H66" s="218" t="str">
        <f>VLOOKUP(B66,Results!B:P,15,FALSE)</f>
        <v> 1:33.18,6</v>
      </c>
    </row>
    <row r="67" spans="1:8" ht="15" customHeight="1">
      <c r="A67" s="216">
        <f t="shared" si="0"/>
        <v>60</v>
      </c>
      <c r="B67" s="176">
        <v>124</v>
      </c>
      <c r="C67" s="209" t="str">
        <f>VLOOKUP(B67,Startlist!B:F,2,FALSE)</f>
        <v>E11</v>
      </c>
      <c r="D67" s="210" t="str">
        <f>CONCATENATE(VLOOKUP(B67,Startlist!B:H,3,FALSE)," / ",VLOOKUP(B67,Startlist!B:H,4,FALSE))</f>
        <v>Bogdan Shemet / Heldur Allas</v>
      </c>
      <c r="E67" s="211" t="str">
        <f>VLOOKUP(B67,Startlist!B:F,5,FALSE)</f>
        <v>EST</v>
      </c>
      <c r="F67" s="210" t="str">
        <f>VLOOKUP(B67,Startlist!B:H,7,FALSE)</f>
        <v>BMW 320</v>
      </c>
      <c r="G67" s="210" t="str">
        <f>VLOOKUP(B67,Startlist!B:H,6,FALSE)</f>
        <v>ECOM Motorsport</v>
      </c>
      <c r="H67" s="218" t="str">
        <f>VLOOKUP(B67,Results!B:P,15,FALSE)</f>
        <v> 1:38.10,6</v>
      </c>
    </row>
    <row r="68" spans="1:8" ht="15" customHeight="1">
      <c r="A68" s="216"/>
      <c r="B68" s="176">
        <v>12</v>
      </c>
      <c r="C68" s="209" t="str">
        <f>VLOOKUP(B68,Startlist!B:F,2,FALSE)</f>
        <v>R4</v>
      </c>
      <c r="D68" s="210" t="str">
        <f>CONCATENATE(VLOOKUP(B68,Startlist!B:H,3,FALSE)," / ",VLOOKUP(B68,Startlist!B:H,4,FALSE))</f>
        <v>Jukka Hiltunen / Jarkko Kalliolepo</v>
      </c>
      <c r="E68" s="211" t="str">
        <f>VLOOKUP(B68,Startlist!B:F,5,FALSE)</f>
        <v>FIN</v>
      </c>
      <c r="F68" s="210" t="str">
        <f>VLOOKUP(B68,Startlist!B:H,7,FALSE)</f>
        <v>Ford Fiesta R5</v>
      </c>
      <c r="G68" s="210" t="str">
        <f>VLOOKUP(B68,Startlist!B:H,6,FALSE)</f>
        <v>MM-Motorsport</v>
      </c>
      <c r="H68" s="271" t="s">
        <v>2996</v>
      </c>
    </row>
    <row r="69" spans="1:8" ht="15" customHeight="1">
      <c r="A69" s="216"/>
      <c r="B69" s="176">
        <v>30</v>
      </c>
      <c r="C69" s="209" t="str">
        <f>VLOOKUP(B69,Startlist!B:F,2,FALSE)</f>
        <v>A8</v>
      </c>
      <c r="D69" s="210" t="str">
        <f>CONCATENATE(VLOOKUP(B69,Startlist!B:H,3,FALSE)," / ",VLOOKUP(B69,Startlist!B:H,4,FALSE))</f>
        <v>Allan Ilves / Kristo Tamm</v>
      </c>
      <c r="E69" s="211" t="str">
        <f>VLOOKUP(B69,Startlist!B:F,5,FALSE)</f>
        <v>EST</v>
      </c>
      <c r="F69" s="210" t="str">
        <f>VLOOKUP(B69,Startlist!B:H,7,FALSE)</f>
        <v>Mitsubishi Lancer Evo 8</v>
      </c>
      <c r="G69" s="210" t="str">
        <f>VLOOKUP(B69,Startlist!B:H,6,FALSE)</f>
        <v>Carglass Motorsport</v>
      </c>
      <c r="H69" s="271" t="s">
        <v>2996</v>
      </c>
    </row>
    <row r="70" spans="1:8" ht="15" customHeight="1">
      <c r="A70" s="216"/>
      <c r="B70" s="176">
        <v>31</v>
      </c>
      <c r="C70" s="209" t="str">
        <f>VLOOKUP(B70,Startlist!B:F,2,FALSE)</f>
        <v>E12</v>
      </c>
      <c r="D70" s="210" t="str">
        <f>CONCATENATE(VLOOKUP(B70,Startlist!B:H,3,FALSE)," / ",VLOOKUP(B70,Startlist!B:H,4,FALSE))</f>
        <v>Arsi Tupits / Oliver Tampuu</v>
      </c>
      <c r="E70" s="211" t="str">
        <f>VLOOKUP(B70,Startlist!B:F,5,FALSE)</f>
        <v>EST</v>
      </c>
      <c r="F70" s="210" t="str">
        <f>VLOOKUP(B70,Startlist!B:H,7,FALSE)</f>
        <v>Mitsubishi Lancer Evo 6</v>
      </c>
      <c r="G70" s="210" t="str">
        <f>VLOOKUP(B70,Startlist!B:H,6,FALSE)</f>
        <v>PSC Motorsport</v>
      </c>
      <c r="H70" s="271" t="s">
        <v>2996</v>
      </c>
    </row>
    <row r="71" spans="1:8" ht="15" customHeight="1">
      <c r="A71" s="216"/>
      <c r="B71" s="176">
        <v>34</v>
      </c>
      <c r="C71" s="209" t="str">
        <f>VLOOKUP(B71,Startlist!B:F,2,FALSE)</f>
        <v>A6</v>
      </c>
      <c r="D71" s="210" t="str">
        <f>CONCATENATE(VLOOKUP(B71,Startlist!B:H,3,FALSE)," / ",VLOOKUP(B71,Startlist!B:H,4,FALSE))</f>
        <v>Rainer Rohtmets / Rauno Rohtmets</v>
      </c>
      <c r="E71" s="211" t="str">
        <f>VLOOKUP(B71,Startlist!B:F,5,FALSE)</f>
        <v>EST</v>
      </c>
      <c r="F71" s="210" t="str">
        <f>VLOOKUP(B71,Startlist!B:H,7,FALSE)</f>
        <v>Citroen C2 R2 Max</v>
      </c>
      <c r="G71" s="210" t="str">
        <f>VLOOKUP(B71,Startlist!B:H,6,FALSE)</f>
        <v>Printsport</v>
      </c>
      <c r="H71" s="271" t="s">
        <v>2996</v>
      </c>
    </row>
    <row r="72" spans="1:8" ht="15" customHeight="1">
      <c r="A72" s="216"/>
      <c r="B72" s="176">
        <v>35</v>
      </c>
      <c r="C72" s="209" t="str">
        <f>VLOOKUP(B72,Startlist!B:F,2,FALSE)</f>
        <v>N3</v>
      </c>
      <c r="D72" s="210" t="str">
        <f>CONCATENATE(VLOOKUP(B72,Startlist!B:H,3,FALSE)," / ",VLOOKUP(B72,Startlist!B:H,4,FALSE))</f>
        <v>Sander Siniorg / Annika Arnek</v>
      </c>
      <c r="E72" s="211" t="str">
        <f>VLOOKUP(B72,Startlist!B:F,5,FALSE)</f>
        <v>EST</v>
      </c>
      <c r="F72" s="210" t="str">
        <f>VLOOKUP(B72,Startlist!B:H,7,FALSE)</f>
        <v>Honda Civic Type-R</v>
      </c>
      <c r="G72" s="210" t="str">
        <f>VLOOKUP(B72,Startlist!B:H,6,FALSE)</f>
        <v>Prorehv Rally Team</v>
      </c>
      <c r="H72" s="271" t="s">
        <v>2996</v>
      </c>
    </row>
    <row r="73" spans="1:8" ht="15" customHeight="1">
      <c r="A73" s="216"/>
      <c r="B73" s="176">
        <v>36</v>
      </c>
      <c r="C73" s="209" t="str">
        <f>VLOOKUP(B73,Startlist!B:F,2,FALSE)</f>
        <v>E12</v>
      </c>
      <c r="D73" s="210" t="str">
        <f>CONCATENATE(VLOOKUP(B73,Startlist!B:H,3,FALSE)," / ",VLOOKUP(B73,Startlist!B:H,4,FALSE))</f>
        <v>Ilya Lotvinov / Pavel Shevtsov</v>
      </c>
      <c r="E73" s="211" t="str">
        <f>VLOOKUP(B73,Startlist!B:F,5,FALSE)</f>
        <v>RUS</v>
      </c>
      <c r="F73" s="210" t="str">
        <f>VLOOKUP(B73,Startlist!B:H,7,FALSE)</f>
        <v>Mitsubishi Lancer Evo 8</v>
      </c>
      <c r="G73" s="210" t="str">
        <f>VLOOKUP(B73,Startlist!B:H,6,FALSE)</f>
        <v>Bank BFA</v>
      </c>
      <c r="H73" s="271" t="s">
        <v>2996</v>
      </c>
    </row>
    <row r="74" spans="1:8" ht="15" customHeight="1">
      <c r="A74" s="216"/>
      <c r="B74" s="176">
        <v>41</v>
      </c>
      <c r="C74" s="209" t="str">
        <f>VLOOKUP(B74,Startlist!B:F,2,FALSE)</f>
        <v>E10</v>
      </c>
      <c r="D74" s="210" t="str">
        <f>CONCATENATE(VLOOKUP(B74,Startlist!B:H,3,FALSE)," / ",VLOOKUP(B74,Startlist!B:H,4,FALSE))</f>
        <v>Lembit Soe / Ahto Pihlas</v>
      </c>
      <c r="E74" s="211" t="str">
        <f>VLOOKUP(B74,Startlist!B:F,5,FALSE)</f>
        <v>EST</v>
      </c>
      <c r="F74" s="210" t="str">
        <f>VLOOKUP(B74,Startlist!B:H,7,FALSE)</f>
        <v>Toyota Starlet</v>
      </c>
      <c r="G74" s="210" t="str">
        <f>VLOOKUP(B74,Startlist!B:H,6,FALSE)</f>
        <v>Sar-Tech Motorsport</v>
      </c>
      <c r="H74" s="271" t="s">
        <v>2996</v>
      </c>
    </row>
    <row r="75" spans="1:8" ht="15" customHeight="1">
      <c r="A75" s="216"/>
      <c r="B75" s="176">
        <v>42</v>
      </c>
      <c r="C75" s="209" t="str">
        <f>VLOOKUP(B75,Startlist!B:F,2,FALSE)</f>
        <v>E11</v>
      </c>
      <c r="D75" s="210" t="str">
        <f>CONCATENATE(VLOOKUP(B75,Startlist!B:H,3,FALSE)," / ",VLOOKUP(B75,Startlist!B:H,4,FALSE))</f>
        <v>Vallo Nuuter / Toomas Keskküla</v>
      </c>
      <c r="E75" s="211" t="str">
        <f>VLOOKUP(B75,Startlist!B:F,5,FALSE)</f>
        <v>EST</v>
      </c>
      <c r="F75" s="210" t="str">
        <f>VLOOKUP(B75,Startlist!B:H,7,FALSE)</f>
        <v>BMW M3</v>
      </c>
      <c r="G75" s="210" t="str">
        <f>VLOOKUP(B75,Startlist!B:H,6,FALSE)</f>
        <v>LaitseRallyPark</v>
      </c>
      <c r="H75" s="271" t="s">
        <v>2996</v>
      </c>
    </row>
    <row r="76" spans="1:8" ht="15" customHeight="1">
      <c r="A76" s="216"/>
      <c r="B76" s="176">
        <v>43</v>
      </c>
      <c r="C76" s="209" t="str">
        <f>VLOOKUP(B76,Startlist!B:F,2,FALSE)</f>
        <v>E11</v>
      </c>
      <c r="D76" s="210" t="str">
        <f>CONCATENATE(VLOOKUP(B76,Startlist!B:H,3,FALSE)," / ",VLOOKUP(B76,Startlist!B:H,4,FALSE))</f>
        <v>Argo Kuutok / Erik Sher</v>
      </c>
      <c r="E76" s="211" t="str">
        <f>VLOOKUP(B76,Startlist!B:F,5,FALSE)</f>
        <v>EST</v>
      </c>
      <c r="F76" s="210" t="str">
        <f>VLOOKUP(B76,Startlist!B:H,7,FALSE)</f>
        <v>BMW M3</v>
      </c>
      <c r="G76" s="210" t="str">
        <f>VLOOKUP(B76,Startlist!B:H,6,FALSE)</f>
        <v>LaitseRallyPark</v>
      </c>
      <c r="H76" s="271" t="s">
        <v>2996</v>
      </c>
    </row>
    <row r="77" spans="1:8" ht="15" customHeight="1">
      <c r="A77" s="216"/>
      <c r="B77" s="176">
        <v>50</v>
      </c>
      <c r="C77" s="209" t="str">
        <f>VLOOKUP(B77,Startlist!B:F,2,FALSE)</f>
        <v>A6</v>
      </c>
      <c r="D77" s="210" t="str">
        <f>CONCATENATE(VLOOKUP(B77,Startlist!B:H,3,FALSE)," / ",VLOOKUP(B77,Startlist!B:H,4,FALSE))</f>
        <v>Kristen Kelement / Timo Kasesalu</v>
      </c>
      <c r="E77" s="211" t="str">
        <f>VLOOKUP(B77,Startlist!B:F,5,FALSE)</f>
        <v>EST</v>
      </c>
      <c r="F77" s="210" t="str">
        <f>VLOOKUP(B77,Startlist!B:H,7,FALSE)</f>
        <v>Citroen C2 R2 Max</v>
      </c>
      <c r="G77" s="210" t="str">
        <f>VLOOKUP(B77,Startlist!B:H,6,FALSE)</f>
        <v>Kristen Kelement</v>
      </c>
      <c r="H77" s="271" t="s">
        <v>2996</v>
      </c>
    </row>
    <row r="78" spans="1:8" ht="15" customHeight="1">
      <c r="A78" s="216"/>
      <c r="B78" s="176">
        <v>51</v>
      </c>
      <c r="C78" s="209" t="str">
        <f>VLOOKUP(B78,Startlist!B:F,2,FALSE)</f>
        <v>A7</v>
      </c>
      <c r="D78" s="210" t="str">
        <f>CONCATENATE(VLOOKUP(B78,Startlist!B:H,3,FALSE)," / ",VLOOKUP(B78,Startlist!B:H,4,FALSE))</f>
        <v>David Sultanjants / Siim Oja</v>
      </c>
      <c r="E78" s="211" t="str">
        <f>VLOOKUP(B78,Startlist!B:F,5,FALSE)</f>
        <v>EST</v>
      </c>
      <c r="F78" s="210" t="str">
        <f>VLOOKUP(B78,Startlist!B:H,7,FALSE)</f>
        <v>Honda Civic Type-R</v>
      </c>
      <c r="G78" s="210" t="str">
        <f>VLOOKUP(B78,Startlist!B:H,6,FALSE)</f>
        <v>G.M.Racing SK</v>
      </c>
      <c r="H78" s="271" t="s">
        <v>2996</v>
      </c>
    </row>
    <row r="79" spans="1:8" ht="15" customHeight="1">
      <c r="A79" s="216"/>
      <c r="B79" s="176">
        <v>52</v>
      </c>
      <c r="C79" s="209" t="str">
        <f>VLOOKUP(B79,Startlist!B:F,2,FALSE)</f>
        <v>N3</v>
      </c>
      <c r="D79" s="210" t="str">
        <f>CONCATENATE(VLOOKUP(B79,Startlist!B:H,3,FALSE)," / ",VLOOKUP(B79,Startlist!B:H,4,FALSE))</f>
        <v>Ivar Rühka / Priit Hain</v>
      </c>
      <c r="E79" s="211" t="str">
        <f>VLOOKUP(B79,Startlist!B:F,5,FALSE)</f>
        <v>EST</v>
      </c>
      <c r="F79" s="210" t="str">
        <f>VLOOKUP(B79,Startlist!B:H,7,FALSE)</f>
        <v>Renault Clio</v>
      </c>
      <c r="G79" s="210" t="str">
        <f>VLOOKUP(B79,Startlist!B:H,6,FALSE)</f>
        <v>OK TSK</v>
      </c>
      <c r="H79" s="271" t="s">
        <v>2996</v>
      </c>
    </row>
    <row r="80" spans="1:8" ht="15" customHeight="1">
      <c r="A80" s="216"/>
      <c r="B80" s="176">
        <v>53</v>
      </c>
      <c r="C80" s="209" t="str">
        <f>VLOOKUP(B80,Startlist!B:F,2,FALSE)</f>
        <v>N3</v>
      </c>
      <c r="D80" s="210" t="str">
        <f>CONCATENATE(VLOOKUP(B80,Startlist!B:H,3,FALSE)," / ",VLOOKUP(B80,Startlist!B:H,4,FALSE))</f>
        <v>Kevin Kuusik / Carl Terras</v>
      </c>
      <c r="E80" s="211" t="str">
        <f>VLOOKUP(B80,Startlist!B:F,5,FALSE)</f>
        <v>EST</v>
      </c>
      <c r="F80" s="210" t="str">
        <f>VLOOKUP(B80,Startlist!B:H,7,FALSE)</f>
        <v>Renault Clio Ragnotti</v>
      </c>
      <c r="G80" s="210" t="str">
        <f>VLOOKUP(B80,Startlist!B:H,6,FALSE)</f>
        <v>OT Racing</v>
      </c>
      <c r="H80" s="271" t="s">
        <v>2996</v>
      </c>
    </row>
    <row r="81" spans="1:8" ht="15" customHeight="1">
      <c r="A81" s="216"/>
      <c r="B81" s="176">
        <v>66</v>
      </c>
      <c r="C81" s="209" t="str">
        <f>VLOOKUP(B81,Startlist!B:F,2,FALSE)</f>
        <v>E10</v>
      </c>
      <c r="D81" s="210" t="str">
        <f>CONCATENATE(VLOOKUP(B81,Startlist!B:H,3,FALSE)," / ",VLOOKUP(B81,Startlist!B:H,4,FALSE))</f>
        <v>Ken Torn / Riivo Mesila</v>
      </c>
      <c r="E81" s="211" t="str">
        <f>VLOOKUP(B81,Startlist!B:F,5,FALSE)</f>
        <v>EST</v>
      </c>
      <c r="F81" s="210" t="str">
        <f>VLOOKUP(B81,Startlist!B:H,7,FALSE)</f>
        <v>Mitsubishi Colt</v>
      </c>
      <c r="G81" s="210" t="str">
        <f>VLOOKUP(B81,Startlist!B:H,6,FALSE)</f>
        <v>Sar-Tech Motorsport</v>
      </c>
      <c r="H81" s="271" t="s">
        <v>2996</v>
      </c>
    </row>
    <row r="82" spans="1:8" ht="15" customHeight="1">
      <c r="A82" s="216"/>
      <c r="B82" s="176">
        <v>72</v>
      </c>
      <c r="C82" s="209" t="str">
        <f>VLOOKUP(B82,Startlist!B:F,2,FALSE)</f>
        <v>E10</v>
      </c>
      <c r="D82" s="210" t="str">
        <f>CONCATENATE(VLOOKUP(B82,Startlist!B:H,3,FALSE)," / ",VLOOKUP(B82,Startlist!B:H,4,FALSE))</f>
        <v>Harri Rodendau / Aivo Rahu</v>
      </c>
      <c r="E82" s="211" t="str">
        <f>VLOOKUP(B82,Startlist!B:F,5,FALSE)</f>
        <v>EST</v>
      </c>
      <c r="F82" s="210" t="str">
        <f>VLOOKUP(B82,Startlist!B:H,7,FALSE)</f>
        <v>Ford Escort MK2</v>
      </c>
      <c r="G82" s="210" t="str">
        <f>VLOOKUP(B82,Startlist!B:H,6,FALSE)</f>
        <v>OMP Motorsport</v>
      </c>
      <c r="H82" s="271" t="s">
        <v>2996</v>
      </c>
    </row>
    <row r="83" spans="1:8" ht="15" customHeight="1">
      <c r="A83" s="216"/>
      <c r="B83" s="176">
        <v>77</v>
      </c>
      <c r="C83" s="209" t="str">
        <f>VLOOKUP(B83,Startlist!B:F,2,FALSE)</f>
        <v>E11</v>
      </c>
      <c r="D83" s="210" t="str">
        <f>CONCATENATE(VLOOKUP(B83,Startlist!B:H,3,FALSE)," / ",VLOOKUP(B83,Startlist!B:H,4,FALSE))</f>
        <v>Dmitry Nikonchuk / Alexander Potesov</v>
      </c>
      <c r="E83" s="211" t="str">
        <f>VLOOKUP(B83,Startlist!B:F,5,FALSE)</f>
        <v>RUS</v>
      </c>
      <c r="F83" s="210" t="str">
        <f>VLOOKUP(B83,Startlist!B:H,7,FALSE)</f>
        <v>BMW M3</v>
      </c>
      <c r="G83" s="210" t="str">
        <f>VLOOKUP(B83,Startlist!B:H,6,FALSE)</f>
        <v>ART Rally</v>
      </c>
      <c r="H83" s="271" t="s">
        <v>2996</v>
      </c>
    </row>
    <row r="84" spans="1:8" ht="15" customHeight="1">
      <c r="A84" s="216"/>
      <c r="B84" s="176">
        <v>79</v>
      </c>
      <c r="C84" s="209" t="str">
        <f>VLOOKUP(B84,Startlist!B:F,2,FALSE)</f>
        <v>A8</v>
      </c>
      <c r="D84" s="210" t="str">
        <f>CONCATENATE(VLOOKUP(B84,Startlist!B:H,3,FALSE)," / ",VLOOKUP(B84,Startlist!B:H,4,FALSE))</f>
        <v>Vadim Kuznetsov / Roman Kapustin</v>
      </c>
      <c r="E84" s="211" t="str">
        <f>VLOOKUP(B84,Startlist!B:F,5,FALSE)</f>
        <v>RUS</v>
      </c>
      <c r="F84" s="210" t="str">
        <f>VLOOKUP(B84,Startlist!B:H,7,FALSE)</f>
        <v>Subaru Impreza</v>
      </c>
      <c r="G84" s="210" t="str">
        <f>VLOOKUP(B84,Startlist!B:H,6,FALSE)</f>
        <v>ASRT</v>
      </c>
      <c r="H84" s="271" t="s">
        <v>2996</v>
      </c>
    </row>
    <row r="85" spans="1:8" ht="15" customHeight="1">
      <c r="A85" s="216"/>
      <c r="B85" s="176">
        <v>84</v>
      </c>
      <c r="C85" s="209" t="str">
        <f>VLOOKUP(B85,Startlist!B:F,2,FALSE)</f>
        <v>N3</v>
      </c>
      <c r="D85" s="210" t="str">
        <f>CONCATENATE(VLOOKUP(B85,Startlist!B:H,3,FALSE)," / ",VLOOKUP(B85,Startlist!B:H,4,FALSE))</f>
        <v>Tanel Müürsepp / Neeme Järvpōld</v>
      </c>
      <c r="E85" s="211" t="str">
        <f>VLOOKUP(B85,Startlist!B:F,5,FALSE)</f>
        <v>EST</v>
      </c>
      <c r="F85" s="210" t="str">
        <f>VLOOKUP(B85,Startlist!B:H,7,FALSE)</f>
        <v>Honda Civic Type-R</v>
      </c>
      <c r="G85" s="210" t="str">
        <f>VLOOKUP(B85,Startlist!B:H,6,FALSE)</f>
        <v>G.M.Racing SK</v>
      </c>
      <c r="H85" s="271" t="s">
        <v>2996</v>
      </c>
    </row>
    <row r="86" spans="1:8" ht="15" customHeight="1">
      <c r="A86" s="216"/>
      <c r="B86" s="176">
        <v>90</v>
      </c>
      <c r="C86" s="209" t="str">
        <f>VLOOKUP(B86,Startlist!B:F,2,FALSE)</f>
        <v>E10</v>
      </c>
      <c r="D86" s="210" t="str">
        <f>CONCATENATE(VLOOKUP(B86,Startlist!B:H,3,FALSE)," / ",VLOOKUP(B86,Startlist!B:H,4,FALSE))</f>
        <v>Edgars Balodis / Inese Akmentina</v>
      </c>
      <c r="E86" s="211" t="str">
        <f>VLOOKUP(B86,Startlist!B:F,5,FALSE)</f>
        <v>LAT</v>
      </c>
      <c r="F86" s="210" t="str">
        <f>VLOOKUP(B86,Startlist!B:H,7,FALSE)</f>
        <v>Renault Clio</v>
      </c>
      <c r="G86" s="210" t="str">
        <f>VLOOKUP(B86,Startlist!B:H,6,FALSE)</f>
        <v>Ramus Rally Team</v>
      </c>
      <c r="H86" s="271" t="s">
        <v>2996</v>
      </c>
    </row>
    <row r="87" spans="1:8" ht="15" customHeight="1">
      <c r="A87" s="216"/>
      <c r="B87" s="176">
        <v>92</v>
      </c>
      <c r="C87" s="209" t="str">
        <f>VLOOKUP(B87,Startlist!B:F,2,FALSE)</f>
        <v>E10</v>
      </c>
      <c r="D87" s="210" t="str">
        <f>CONCATENATE(VLOOKUP(B87,Startlist!B:H,3,FALSE)," / ",VLOOKUP(B87,Startlist!B:H,4,FALSE))</f>
        <v>Ott Mesikäpp / Alvar Kuutok</v>
      </c>
      <c r="E87" s="211" t="str">
        <f>VLOOKUP(B87,Startlist!B:F,5,FALSE)</f>
        <v>EST</v>
      </c>
      <c r="F87" s="210" t="str">
        <f>VLOOKUP(B87,Startlist!B:H,7,FALSE)</f>
        <v>Lada 2105</v>
      </c>
      <c r="G87" s="210" t="str">
        <f>VLOOKUP(B87,Startlist!B:H,6,FALSE)</f>
        <v>LaitseRallyPark</v>
      </c>
      <c r="H87" s="271" t="s">
        <v>2996</v>
      </c>
    </row>
    <row r="88" spans="1:8" ht="15" customHeight="1">
      <c r="A88" s="216"/>
      <c r="B88" s="176">
        <v>101</v>
      </c>
      <c r="C88" s="209" t="str">
        <f>VLOOKUP(B88,Startlist!B:F,2,FALSE)</f>
        <v>E9</v>
      </c>
      <c r="D88" s="210" t="str">
        <f>CONCATENATE(VLOOKUP(B88,Startlist!B:H,3,FALSE)," / ",VLOOKUP(B88,Startlist!B:H,4,FALSE))</f>
        <v>Kristian Pints / Cristen Laos</v>
      </c>
      <c r="E88" s="211" t="str">
        <f>VLOOKUP(B88,Startlist!B:F,5,FALSE)</f>
        <v>EST</v>
      </c>
      <c r="F88" s="210" t="str">
        <f>VLOOKUP(B88,Startlist!B:H,7,FALSE)</f>
        <v>Lada VFTS</v>
      </c>
      <c r="G88" s="210" t="str">
        <f>VLOOKUP(B88,Startlist!B:H,6,FALSE)</f>
        <v>Sar-Tech Motorsport</v>
      </c>
      <c r="H88" s="271" t="s">
        <v>2996</v>
      </c>
    </row>
    <row r="89" spans="1:8" ht="15" customHeight="1">
      <c r="A89" s="216"/>
      <c r="B89" s="176">
        <v>102</v>
      </c>
      <c r="C89" s="209" t="str">
        <f>VLOOKUP(B89,Startlist!B:F,2,FALSE)</f>
        <v>E11</v>
      </c>
      <c r="D89" s="210" t="str">
        <f>CONCATENATE(VLOOKUP(B89,Startlist!B:H,3,FALSE)," / ",VLOOKUP(B89,Startlist!B:H,4,FALSE))</f>
        <v>Madis Vanaselja / Jaanus Hōbemägi</v>
      </c>
      <c r="E89" s="211" t="str">
        <f>VLOOKUP(B89,Startlist!B:F,5,FALSE)</f>
        <v>EST</v>
      </c>
      <c r="F89" s="210" t="str">
        <f>VLOOKUP(B89,Startlist!B:H,7,FALSE)</f>
        <v>BMW E30</v>
      </c>
      <c r="G89" s="210" t="str">
        <f>VLOOKUP(B89,Startlist!B:H,6,FALSE)</f>
        <v>LaitseRallyPark</v>
      </c>
      <c r="H89" s="271" t="s">
        <v>2996</v>
      </c>
    </row>
    <row r="90" spans="1:8" ht="15" customHeight="1">
      <c r="A90" s="216"/>
      <c r="B90" s="176">
        <v>107</v>
      </c>
      <c r="C90" s="209" t="str">
        <f>VLOOKUP(B90,Startlist!B:F,2,FALSE)</f>
        <v>E10</v>
      </c>
      <c r="D90" s="210" t="str">
        <f>CONCATENATE(VLOOKUP(B90,Startlist!B:H,3,FALSE)," / ",VLOOKUP(B90,Startlist!B:H,4,FALSE))</f>
        <v>Kasper Koosa / Tarvi Poola</v>
      </c>
      <c r="E90" s="211" t="str">
        <f>VLOOKUP(B90,Startlist!B:F,5,FALSE)</f>
        <v>EST</v>
      </c>
      <c r="F90" s="210" t="str">
        <f>VLOOKUP(B90,Startlist!B:H,7,FALSE)</f>
        <v>Nissan Sunny</v>
      </c>
      <c r="G90" s="210" t="str">
        <f>VLOOKUP(B90,Startlist!B:H,6,FALSE)</f>
        <v>ECOM Motorsport</v>
      </c>
      <c r="H90" s="271" t="s">
        <v>2996</v>
      </c>
    </row>
    <row r="91" spans="1:8" ht="15" customHeight="1">
      <c r="A91" s="216"/>
      <c r="B91" s="176">
        <v>128</v>
      </c>
      <c r="C91" s="209" t="str">
        <f>VLOOKUP(B91,Startlist!B:F,2,FALSE)</f>
        <v>E9</v>
      </c>
      <c r="D91" s="210" t="str">
        <f>CONCATENATE(VLOOKUP(B91,Startlist!B:H,3,FALSE)," / ",VLOOKUP(B91,Startlist!B:H,4,FALSE))</f>
        <v>Tauri Pihlas / Ott Kiil</v>
      </c>
      <c r="E91" s="211" t="str">
        <f>VLOOKUP(B91,Startlist!B:F,5,FALSE)</f>
        <v>EST</v>
      </c>
      <c r="F91" s="210" t="str">
        <f>VLOOKUP(B91,Startlist!B:H,7,FALSE)</f>
        <v>Toyota Starlet</v>
      </c>
      <c r="G91" s="210" t="str">
        <f>VLOOKUP(B91,Startlist!B:H,6,FALSE)</f>
        <v>Sar-Tech Motorsport</v>
      </c>
      <c r="H91" s="271" t="s">
        <v>2996</v>
      </c>
    </row>
    <row r="92" spans="1:8" ht="15" customHeight="1">
      <c r="A92" s="216"/>
      <c r="B92" s="176">
        <v>134</v>
      </c>
      <c r="C92" s="209" t="str">
        <f>VLOOKUP(B92,Startlist!B:F,2,FALSE)</f>
        <v>E10</v>
      </c>
      <c r="D92" s="210" t="str">
        <f>CONCATENATE(VLOOKUP(B92,Startlist!B:H,3,FALSE)," / ",VLOOKUP(B92,Startlist!B:H,4,FALSE))</f>
        <v>Raigo Reimal / Kermo Prants</v>
      </c>
      <c r="E92" s="211" t="str">
        <f>VLOOKUP(B92,Startlist!B:F,5,FALSE)</f>
        <v>EST</v>
      </c>
      <c r="F92" s="210" t="str">
        <f>VLOOKUP(B92,Startlist!B:H,7,FALSE)</f>
        <v>VW Golf</v>
      </c>
      <c r="G92" s="210" t="str">
        <f>VLOOKUP(B92,Startlist!B:H,6,FALSE)</f>
        <v>Sar-Tech Motorsport</v>
      </c>
      <c r="H92" s="271" t="s">
        <v>2996</v>
      </c>
    </row>
    <row r="93" spans="1:8" ht="15" customHeight="1">
      <c r="A93" s="216"/>
      <c r="B93" s="176">
        <v>135</v>
      </c>
      <c r="C93" s="209" t="str">
        <f>VLOOKUP(B93,Startlist!B:F,2,FALSE)</f>
        <v>E9</v>
      </c>
      <c r="D93" s="210" t="str">
        <f>CONCATENATE(VLOOKUP(B93,Startlist!B:H,3,FALSE)," / ",VLOOKUP(B93,Startlist!B:H,4,FALSE))</f>
        <v>Janek Jelle / Vaido Tali</v>
      </c>
      <c r="E93" s="211" t="str">
        <f>VLOOKUP(B93,Startlist!B:F,5,FALSE)</f>
        <v>EST</v>
      </c>
      <c r="F93" s="210" t="str">
        <f>VLOOKUP(B93,Startlist!B:H,7,FALSE)</f>
        <v>Lada VFTS</v>
      </c>
      <c r="G93" s="210" t="str">
        <f>VLOOKUP(B93,Startlist!B:H,6,FALSE)</f>
        <v>Tamsalu AMK</v>
      </c>
      <c r="H93" s="271" t="s">
        <v>2996</v>
      </c>
    </row>
    <row r="94" spans="1:8" ht="15" customHeight="1">
      <c r="A94" s="216"/>
      <c r="B94" s="176">
        <v>137</v>
      </c>
      <c r="C94" s="209" t="str">
        <f>VLOOKUP(B94,Startlist!B:F,2,FALSE)</f>
        <v>E10</v>
      </c>
      <c r="D94" s="210" t="str">
        <f>CONCATENATE(VLOOKUP(B94,Startlist!B:H,3,FALSE)," / ",VLOOKUP(B94,Startlist!B:H,4,FALSE))</f>
        <v>Erkko East / Indrek Jōeäär</v>
      </c>
      <c r="E94" s="211" t="str">
        <f>VLOOKUP(B94,Startlist!B:F,5,FALSE)</f>
        <v>EST</v>
      </c>
      <c r="F94" s="210" t="str">
        <f>VLOOKUP(B94,Startlist!B:H,7,FALSE)</f>
        <v>Ford Escort RS2000</v>
      </c>
      <c r="G94" s="210" t="str">
        <f>VLOOKUP(B94,Startlist!B:H,6,FALSE)</f>
        <v>OT Racing</v>
      </c>
      <c r="H94" s="271" t="s">
        <v>2996</v>
      </c>
    </row>
    <row r="95" spans="1:8" ht="15" customHeight="1">
      <c r="A95" s="216"/>
      <c r="B95" s="176">
        <v>138</v>
      </c>
      <c r="C95" s="209" t="str">
        <f>VLOOKUP(B95,Startlist!B:F,2,FALSE)</f>
        <v>E10</v>
      </c>
      <c r="D95" s="210" t="str">
        <f>CONCATENATE(VLOOKUP(B95,Startlist!B:H,3,FALSE)," / ",VLOOKUP(B95,Startlist!B:H,4,FALSE))</f>
        <v>Indrek Haamer / Andres Tammel</v>
      </c>
      <c r="E95" s="211" t="str">
        <f>VLOOKUP(B95,Startlist!B:F,5,FALSE)</f>
        <v>EST</v>
      </c>
      <c r="F95" s="210" t="str">
        <f>VLOOKUP(B95,Startlist!B:H,7,FALSE)</f>
        <v>VW Golf</v>
      </c>
      <c r="G95" s="210" t="str">
        <f>VLOOKUP(B95,Startlist!B:H,6,FALSE)</f>
        <v>OT Racing</v>
      </c>
      <c r="H95" s="271" t="s">
        <v>2996</v>
      </c>
    </row>
    <row r="96" spans="1:8" ht="15" customHeight="1">
      <c r="A96" s="216"/>
      <c r="B96" s="176">
        <v>139</v>
      </c>
      <c r="C96" s="209" t="str">
        <f>VLOOKUP(B96,Startlist!B:F,2,FALSE)</f>
        <v>E9</v>
      </c>
      <c r="D96" s="210" t="str">
        <f>CONCATENATE(VLOOKUP(B96,Startlist!B:H,3,FALSE)," / ",VLOOKUP(B96,Startlist!B:H,4,FALSE))</f>
        <v>Indrek Irs / Taavi Luik</v>
      </c>
      <c r="E96" s="211" t="str">
        <f>VLOOKUP(B96,Startlist!B:F,5,FALSE)</f>
        <v>EST</v>
      </c>
      <c r="F96" s="210" t="str">
        <f>VLOOKUP(B96,Startlist!B:H,7,FALSE)</f>
        <v>Lada 2101</v>
      </c>
      <c r="G96" s="210" t="str">
        <f>VLOOKUP(B96,Startlist!B:H,6,FALSE)</f>
        <v>SK Villu</v>
      </c>
      <c r="H96" s="271" t="s">
        <v>2996</v>
      </c>
    </row>
    <row r="97" spans="1:8" ht="15" customHeight="1">
      <c r="A97" s="216"/>
      <c r="B97" s="176">
        <v>141</v>
      </c>
      <c r="C97" s="209" t="str">
        <f>VLOOKUP(B97,Startlist!B:F,2,FALSE)</f>
        <v>E9</v>
      </c>
      <c r="D97" s="210" t="str">
        <f>CONCATENATE(VLOOKUP(B97,Startlist!B:H,3,FALSE)," / ",VLOOKUP(B97,Startlist!B:H,4,FALSE))</f>
        <v>Alari Sillaste / Arvo Liimann</v>
      </c>
      <c r="E97" s="211" t="str">
        <f>VLOOKUP(B97,Startlist!B:F,5,FALSE)</f>
        <v>EST</v>
      </c>
      <c r="F97" s="210" t="str">
        <f>VLOOKUP(B97,Startlist!B:H,7,FALSE)</f>
        <v>AZLK 2140</v>
      </c>
      <c r="G97" s="210" t="str">
        <f>VLOOKUP(B97,Startlist!B:H,6,FALSE)</f>
        <v>GAZ Ralliklubi</v>
      </c>
      <c r="H97" s="271" t="s">
        <v>2996</v>
      </c>
    </row>
    <row r="98" spans="1:8" ht="15" customHeight="1">
      <c r="A98" s="216"/>
      <c r="B98" s="176">
        <v>142</v>
      </c>
      <c r="C98" s="209" t="str">
        <f>VLOOKUP(B98,Startlist!B:F,2,FALSE)</f>
        <v>E9</v>
      </c>
      <c r="D98" s="210" t="str">
        <f>CONCATENATE(VLOOKUP(B98,Startlist!B:H,3,FALSE)," / ",VLOOKUP(B98,Startlist!B:H,4,FALSE))</f>
        <v>Rando Aav / Ants Uustalu</v>
      </c>
      <c r="E98" s="211" t="str">
        <f>VLOOKUP(B98,Startlist!B:F,5,FALSE)</f>
        <v>EST</v>
      </c>
      <c r="F98" s="210" t="str">
        <f>VLOOKUP(B98,Startlist!B:H,7,FALSE)</f>
        <v>Lada VFTS</v>
      </c>
      <c r="G98" s="210" t="str">
        <f>VLOOKUP(B98,Startlist!B:H,6,FALSE)</f>
        <v>SK Villu</v>
      </c>
      <c r="H98" s="271" t="s">
        <v>2996</v>
      </c>
    </row>
    <row r="99" spans="1:8" ht="15" customHeight="1">
      <c r="A99" s="216"/>
      <c r="B99" s="176">
        <v>144</v>
      </c>
      <c r="C99" s="209" t="str">
        <f>VLOOKUP(B99,Startlist!B:F,2,FALSE)</f>
        <v>E13</v>
      </c>
      <c r="D99" s="210" t="str">
        <f>CONCATENATE(VLOOKUP(B99,Startlist!B:H,3,FALSE)," / ",VLOOKUP(B99,Startlist!B:H,4,FALSE))</f>
        <v>Taavi Niinemets / Esko Allika</v>
      </c>
      <c r="E99" s="211" t="str">
        <f>VLOOKUP(B99,Startlist!B:F,5,FALSE)</f>
        <v>EST</v>
      </c>
      <c r="F99" s="210" t="str">
        <f>VLOOKUP(B99,Startlist!B:H,7,FALSE)</f>
        <v>GAZ 51A</v>
      </c>
      <c r="G99" s="210" t="str">
        <f>VLOOKUP(B99,Startlist!B:H,6,FALSE)</f>
        <v>GAZ Ralliklubi</v>
      </c>
      <c r="H99" s="271" t="s">
        <v>2996</v>
      </c>
    </row>
    <row r="100" spans="1:8" ht="15" customHeight="1">
      <c r="A100" s="216"/>
      <c r="B100" s="176">
        <v>146</v>
      </c>
      <c r="C100" s="209" t="str">
        <f>VLOOKUP(B100,Startlist!B:F,2,FALSE)</f>
        <v>E13</v>
      </c>
      <c r="D100" s="210" t="str">
        <f>CONCATENATE(VLOOKUP(B100,Startlist!B:H,3,FALSE)," / ",VLOOKUP(B100,Startlist!B:H,4,FALSE))</f>
        <v>Kristo Laadre / Priit Pilden</v>
      </c>
      <c r="E100" s="211" t="str">
        <f>VLOOKUP(B100,Startlist!B:F,5,FALSE)</f>
        <v>EST</v>
      </c>
      <c r="F100" s="210" t="str">
        <f>VLOOKUP(B100,Startlist!B:H,7,FALSE)</f>
        <v>GAZ 51</v>
      </c>
      <c r="G100" s="210" t="str">
        <f>VLOOKUP(B100,Startlist!B:H,6,FALSE)</f>
        <v>GAZ Ralliklubi</v>
      </c>
      <c r="H100" s="271" t="s">
        <v>2996</v>
      </c>
    </row>
    <row r="101" spans="1:8" ht="15" customHeight="1">
      <c r="A101" s="216"/>
      <c r="B101" s="176">
        <v>147</v>
      </c>
      <c r="C101" s="209" t="str">
        <f>VLOOKUP(B101,Startlist!B:F,2,FALSE)</f>
        <v>E13</v>
      </c>
      <c r="D101" s="210" t="str">
        <f>CONCATENATE(VLOOKUP(B101,Startlist!B:H,3,FALSE)," / ",VLOOKUP(B101,Startlist!B:H,4,FALSE))</f>
        <v>Tarmo Silt / Raido Loel</v>
      </c>
      <c r="E101" s="211" t="str">
        <f>VLOOKUP(B101,Startlist!B:F,5,FALSE)</f>
        <v>EST</v>
      </c>
      <c r="F101" s="210" t="str">
        <f>VLOOKUP(B101,Startlist!B:H,7,FALSE)</f>
        <v>GAZ 51</v>
      </c>
      <c r="G101" s="210" t="str">
        <f>VLOOKUP(B101,Startlist!B:H,6,FALSE)</f>
        <v>Märjamaa Rally Team</v>
      </c>
      <c r="H101" s="271" t="s">
        <v>2996</v>
      </c>
    </row>
    <row r="102" spans="1:8" ht="15" customHeight="1">
      <c r="A102" s="216"/>
      <c r="B102" s="176">
        <v>148</v>
      </c>
      <c r="C102" s="209" t="str">
        <f>VLOOKUP(B102,Startlist!B:F,2,FALSE)</f>
        <v>E13</v>
      </c>
      <c r="D102" s="210" t="str">
        <f>CONCATENATE(VLOOKUP(B102,Startlist!B:H,3,FALSE)," / ",VLOOKUP(B102,Startlist!B:H,4,FALSE))</f>
        <v>Toomas Repp / Oliver Ojaveer</v>
      </c>
      <c r="E102" s="211" t="str">
        <f>VLOOKUP(B102,Startlist!B:F,5,FALSE)</f>
        <v>EST</v>
      </c>
      <c r="F102" s="210" t="str">
        <f>VLOOKUP(B102,Startlist!B:H,7,FALSE)</f>
        <v>GAZ 53</v>
      </c>
      <c r="G102" s="210" t="str">
        <f>VLOOKUP(B102,Startlist!B:H,6,FALSE)</f>
        <v>G.M.Racing SK</v>
      </c>
      <c r="H102" s="271" t="s">
        <v>2996</v>
      </c>
    </row>
    <row r="103" spans="1:8" ht="15" customHeight="1">
      <c r="A103" s="216"/>
      <c r="B103" s="176">
        <v>151</v>
      </c>
      <c r="C103" s="209" t="str">
        <f>VLOOKUP(B103,Startlist!B:F,2,FALSE)</f>
        <v>E13</v>
      </c>
      <c r="D103" s="210" t="str">
        <f>CONCATENATE(VLOOKUP(B103,Startlist!B:H,3,FALSE)," / ",VLOOKUP(B103,Startlist!B:H,4,FALSE))</f>
        <v>Ants Kristall / Heiti Mering</v>
      </c>
      <c r="E103" s="211" t="str">
        <f>VLOOKUP(B103,Startlist!B:F,5,FALSE)</f>
        <v>EST</v>
      </c>
      <c r="F103" s="210" t="str">
        <f>VLOOKUP(B103,Startlist!B:H,7,FALSE)</f>
        <v>GAZ 51A</v>
      </c>
      <c r="G103" s="210" t="str">
        <f>VLOOKUP(B103,Startlist!B:H,6,FALSE)</f>
        <v>GAZ Ralliklubi</v>
      </c>
      <c r="H103" s="271" t="s">
        <v>2996</v>
      </c>
    </row>
    <row r="104" spans="1:8" ht="15" customHeight="1">
      <c r="A104" s="216"/>
      <c r="B104" s="176">
        <v>152</v>
      </c>
      <c r="C104" s="209" t="str">
        <f>VLOOKUP(B104,Startlist!B:F,2,FALSE)</f>
        <v>E13</v>
      </c>
      <c r="D104" s="210" t="str">
        <f>CONCATENATE(VLOOKUP(B104,Startlist!B:H,3,FALSE)," / ",VLOOKUP(B104,Startlist!B:H,4,FALSE))</f>
        <v>Janno Nuiamäe / Harri Jōessar</v>
      </c>
      <c r="E104" s="211" t="str">
        <f>VLOOKUP(B104,Startlist!B:F,5,FALSE)</f>
        <v>EST</v>
      </c>
      <c r="F104" s="210" t="str">
        <f>VLOOKUP(B104,Startlist!B:H,7,FALSE)</f>
        <v>GAZ 51</v>
      </c>
      <c r="G104" s="210" t="str">
        <f>VLOOKUP(B104,Startlist!B:H,6,FALSE)</f>
        <v>GAZ Ralliklubi</v>
      </c>
      <c r="H104" s="271" t="s">
        <v>2996</v>
      </c>
    </row>
    <row r="105" spans="1:8" ht="15" customHeight="1">
      <c r="A105" s="216"/>
      <c r="B105" s="176">
        <v>154</v>
      </c>
      <c r="C105" s="209" t="str">
        <f>VLOOKUP(B105,Startlist!B:F,2,FALSE)</f>
        <v>E13</v>
      </c>
      <c r="D105" s="210" t="str">
        <f>CONCATENATE(VLOOKUP(B105,Startlist!B:H,3,FALSE)," / ",VLOOKUP(B105,Startlist!B:H,4,FALSE))</f>
        <v>Veiko Liukanen / Toivo Liukanen</v>
      </c>
      <c r="E105" s="211" t="str">
        <f>VLOOKUP(B105,Startlist!B:F,5,FALSE)</f>
        <v>EST</v>
      </c>
      <c r="F105" s="210" t="str">
        <f>VLOOKUP(B105,Startlist!B:H,7,FALSE)</f>
        <v>GAZ 51</v>
      </c>
      <c r="G105" s="210" t="str">
        <f>VLOOKUP(B105,Startlist!B:H,6,FALSE)</f>
        <v>Märjamaa Rally Team</v>
      </c>
      <c r="H105" s="271" t="s">
        <v>2996</v>
      </c>
    </row>
  </sheetData>
  <sheetProtection/>
  <autoFilter ref="A7:L105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L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12" ht="18">
      <c r="E1" s="255" t="s">
        <v>2502</v>
      </c>
      <c r="F1" s="238"/>
      <c r="G1" s="238"/>
      <c r="H1" s="238"/>
      <c r="I1" s="238"/>
      <c r="J1" s="238"/>
      <c r="K1" s="238"/>
      <c r="L1" s="238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152" t="s">
        <v>1791</v>
      </c>
      <c r="C6" s="3"/>
      <c r="H6" s="151"/>
    </row>
    <row r="7" spans="2:8" ht="12.75">
      <c r="B7" s="219" t="s">
        <v>1809</v>
      </c>
      <c r="C7" s="212" t="s">
        <v>1785</v>
      </c>
      <c r="D7" s="213" t="s">
        <v>1786</v>
      </c>
      <c r="E7" s="212"/>
      <c r="F7" s="214" t="s">
        <v>1806</v>
      </c>
      <c r="G7" s="215" t="s">
        <v>1805</v>
      </c>
      <c r="H7" s="220" t="s">
        <v>1798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VLOOKUP(B8,Results!B:P,15,FALSE)</f>
        <v>59.26,8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VLOOKUP(B9,Results!B:P,15,FALSE)</f>
        <v>59.29,2</v>
      </c>
    </row>
    <row r="10" spans="1:8" ht="15" customHeight="1">
      <c r="A10" s="216">
        <f aca="true" t="shared" si="0" ref="A10:A65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VLOOKUP(B10,Results!B:P,15,FALSE)</f>
        <v>59.56,1</v>
      </c>
    </row>
    <row r="11" spans="1:8" ht="15" customHeight="1">
      <c r="A11" s="216">
        <f t="shared" si="0"/>
        <v>4</v>
      </c>
      <c r="B11" s="176">
        <v>6</v>
      </c>
      <c r="C11" s="209" t="str">
        <f>VLOOKUP(B11,Startlist!B:F,2,FALSE)</f>
        <v>N4</v>
      </c>
      <c r="D11" s="210" t="str">
        <f>CONCATENATE(VLOOKUP(B11,Startlist!B:H,3,FALSE)," / ",VLOOKUP(B11,Startlist!B:H,4,FALSE))</f>
        <v>Egon Kaur / Erik Lepikson</v>
      </c>
      <c r="E11" s="211" t="str">
        <f>VLOOKUP(B11,Startlist!B:F,5,FALSE)</f>
        <v>EST</v>
      </c>
      <c r="F11" s="210" t="str">
        <f>VLOOKUP(B11,Startlist!B:H,7,FALSE)</f>
        <v>Mitsubishi Lancer Evo 10</v>
      </c>
      <c r="G11" s="210" t="str">
        <f>VLOOKUP(B11,Startlist!B:H,6,FALSE)</f>
        <v>Carglass Motorsport</v>
      </c>
      <c r="H11" s="218" t="str">
        <f>VLOOKUP(B11,Results!B:P,15,FALSE)</f>
        <v> 1:00.40,2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VLOOKUP(B12,Results!B:P,15,FALSE)</f>
        <v> 1:00.57,3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VLOOKUP(B13,Results!B:P,15,FALSE)</f>
        <v> 1:01.06,5</v>
      </c>
    </row>
    <row r="14" spans="1:8" ht="15" customHeight="1">
      <c r="A14" s="216">
        <f t="shared" si="0"/>
        <v>7</v>
      </c>
      <c r="B14" s="176">
        <v>8</v>
      </c>
      <c r="C14" s="209" t="str">
        <f>VLOOKUP(B14,Startlist!B:F,2,FALSE)</f>
        <v>N4</v>
      </c>
      <c r="D14" s="210" t="str">
        <f>CONCATENATE(VLOOKUP(B14,Startlist!B:H,3,FALSE)," / ",VLOOKUP(B14,Startlist!B:H,4,FALSE))</f>
        <v>Rainer Aus / Simo Koskinen</v>
      </c>
      <c r="E14" s="211" t="str">
        <f>VLOOKUP(B14,Startlist!B:F,5,FALSE)</f>
        <v>EST</v>
      </c>
      <c r="F14" s="210" t="str">
        <f>VLOOKUP(B14,Startlist!B:H,7,FALSE)</f>
        <v>Mitsubishi Lancer Evo 9</v>
      </c>
      <c r="G14" s="210" t="str">
        <f>VLOOKUP(B14,Startlist!B:H,6,FALSE)</f>
        <v>Carglass Motorsport</v>
      </c>
      <c r="H14" s="218" t="str">
        <f>VLOOKUP(B14,Results!B:P,15,FALSE)</f>
        <v> 1:01.14,3</v>
      </c>
    </row>
    <row r="15" spans="1:8" ht="15" customHeight="1">
      <c r="A15" s="216">
        <f t="shared" si="0"/>
        <v>8</v>
      </c>
      <c r="B15" s="176">
        <v>3</v>
      </c>
      <c r="C15" s="209" t="str">
        <f>VLOOKUP(B15,Startlist!B:F,2,FALSE)</f>
        <v>R4</v>
      </c>
      <c r="D15" s="210" t="str">
        <f>CONCATENATE(VLOOKUP(B15,Startlist!B:H,3,FALSE)," / ",VLOOKUP(B15,Startlist!B:H,4,FALSE))</f>
        <v>Martin Kangur / Kristo Kraag</v>
      </c>
      <c r="E15" s="211" t="str">
        <f>VLOOKUP(B15,Startlist!B:F,5,FALSE)</f>
        <v>EST</v>
      </c>
      <c r="F15" s="210" t="str">
        <f>VLOOKUP(B15,Startlist!B:H,7,FALSE)</f>
        <v>Ford Fiesta R5</v>
      </c>
      <c r="G15" s="210" t="str">
        <f>VLOOKUP(B15,Startlist!B:H,6,FALSE)</f>
        <v>MM-Motorsport</v>
      </c>
      <c r="H15" s="218" t="str">
        <f>VLOOKUP(B15,Results!B:P,15,FALSE)</f>
        <v> 1:01.39,0</v>
      </c>
    </row>
    <row r="16" spans="1:8" ht="15" customHeight="1">
      <c r="A16" s="216">
        <f t="shared" si="0"/>
        <v>9</v>
      </c>
      <c r="B16" s="176">
        <v>11</v>
      </c>
      <c r="C16" s="209" t="str">
        <f>VLOOKUP(B16,Startlist!B:F,2,FALSE)</f>
        <v>N4</v>
      </c>
      <c r="D16" s="210" t="str">
        <f>CONCATENATE(VLOOKUP(B16,Startlist!B:H,3,FALSE)," / ",VLOOKUP(B16,Startlist!B:H,4,FALSE))</f>
        <v>Roland Murakas / Kalle Adler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Prorehv Rally Team</v>
      </c>
      <c r="H16" s="218" t="str">
        <f>VLOOKUP(B16,Results!B:P,15,FALSE)</f>
        <v> 1:01.57,3</v>
      </c>
    </row>
    <row r="17" spans="1:8" ht="15" customHeight="1">
      <c r="A17" s="216">
        <f t="shared" si="0"/>
        <v>10</v>
      </c>
      <c r="B17" s="176">
        <v>14</v>
      </c>
      <c r="C17" s="209" t="str">
        <f>VLOOKUP(B17,Startlist!B:F,2,FALSE)</f>
        <v>N4</v>
      </c>
      <c r="D17" s="210" t="str">
        <f>CONCATENATE(VLOOKUP(B17,Startlist!B:H,3,FALSE)," / ",VLOOKUP(B17,Startlist!B:H,4,FALSE))</f>
        <v>Markus Abram / Rein Jōessar</v>
      </c>
      <c r="E17" s="211" t="str">
        <f>VLOOKUP(B17,Startlist!B:F,5,FALSE)</f>
        <v>EST</v>
      </c>
      <c r="F17" s="210" t="str">
        <f>VLOOKUP(B17,Startlist!B:H,7,FALSE)</f>
        <v>Mitsubishi Lancer Evo 10</v>
      </c>
      <c r="G17" s="210" t="str">
        <f>VLOOKUP(B17,Startlist!B:H,6,FALSE)</f>
        <v>Merkomar Motorsport</v>
      </c>
      <c r="H17" s="218" t="str">
        <f>VLOOKUP(B17,Results!B:P,15,FALSE)</f>
        <v> 1:02.29,2</v>
      </c>
    </row>
    <row r="18" spans="1:8" ht="15" customHeight="1">
      <c r="A18" s="216">
        <f t="shared" si="0"/>
        <v>11</v>
      </c>
      <c r="B18" s="176">
        <v>23</v>
      </c>
      <c r="C18" s="209" t="str">
        <f>VLOOKUP(B18,Startlist!B:F,2,FALSE)</f>
        <v>N4</v>
      </c>
      <c r="D18" s="210" t="str">
        <f>CONCATENATE(VLOOKUP(B18,Startlist!B:H,3,FALSE)," / ",VLOOKUP(B18,Startlist!B:H,4,FALSE))</f>
        <v>Oliver Ojaperv / Jarno Talve</v>
      </c>
      <c r="E18" s="211" t="str">
        <f>VLOOKUP(B18,Startlist!B:F,5,FALSE)</f>
        <v>EST</v>
      </c>
      <c r="F18" s="210" t="str">
        <f>VLOOKUP(B18,Startlist!B:H,7,FALSE)</f>
        <v>Subaru Impreza</v>
      </c>
      <c r="G18" s="210" t="str">
        <f>VLOOKUP(B18,Startlist!B:H,6,FALSE)</f>
        <v>OK TSK</v>
      </c>
      <c r="H18" s="218" t="str">
        <f>VLOOKUP(B18,Results!B:P,15,FALSE)</f>
        <v> 1:03.32,9</v>
      </c>
    </row>
    <row r="19" spans="1:8" ht="15" customHeight="1">
      <c r="A19" s="216">
        <f t="shared" si="0"/>
        <v>12</v>
      </c>
      <c r="B19" s="176">
        <v>22</v>
      </c>
      <c r="C19" s="209" t="str">
        <f>VLOOKUP(B19,Startlist!B:F,2,FALSE)</f>
        <v>E12</v>
      </c>
      <c r="D19" s="210" t="str">
        <f>CONCATENATE(VLOOKUP(B19,Startlist!B:H,3,FALSE)," / ",VLOOKUP(B19,Startlist!B:H,4,FALSE))</f>
        <v>Hendrik Kers / Viljo Vider</v>
      </c>
      <c r="E19" s="211" t="str">
        <f>VLOOKUP(B19,Startlist!B:F,5,FALSE)</f>
        <v>EST</v>
      </c>
      <c r="F19" s="210" t="str">
        <f>VLOOKUP(B19,Startlist!B:H,7,FALSE)</f>
        <v>Mitsubishi Lancer Evo 5</v>
      </c>
      <c r="G19" s="210" t="str">
        <f>VLOOKUP(B19,Startlist!B:H,6,FALSE)</f>
        <v>PSC Motorsport</v>
      </c>
      <c r="H19" s="218" t="str">
        <f>VLOOKUP(B19,Results!B:P,15,FALSE)</f>
        <v> 1:04.40,4</v>
      </c>
    </row>
    <row r="20" spans="1:8" ht="15" customHeight="1">
      <c r="A20" s="216">
        <f t="shared" si="0"/>
        <v>13</v>
      </c>
      <c r="B20" s="176">
        <v>26</v>
      </c>
      <c r="C20" s="209" t="str">
        <f>VLOOKUP(B20,Startlist!B:F,2,FALSE)</f>
        <v>E11</v>
      </c>
      <c r="D20" s="210" t="str">
        <f>CONCATENATE(VLOOKUP(B20,Startlist!B:H,3,FALSE)," / ",VLOOKUP(B20,Startlist!B:H,4,FALSE))</f>
        <v>Einar Laipaik / Siimo Suvemaa</v>
      </c>
      <c r="E20" s="211" t="str">
        <f>VLOOKUP(B20,Startlist!B:F,5,FALSE)</f>
        <v>EST</v>
      </c>
      <c r="F20" s="210" t="str">
        <f>VLOOKUP(B20,Startlist!B:H,7,FALSE)</f>
        <v>BMW M3</v>
      </c>
      <c r="G20" s="210" t="str">
        <f>VLOOKUP(B20,Startlist!B:H,6,FALSE)</f>
        <v>LaitseRallyPark</v>
      </c>
      <c r="H20" s="218" t="str">
        <f>VLOOKUP(B20,Results!B:P,15,FALSE)</f>
        <v> 1:04.48,0</v>
      </c>
    </row>
    <row r="21" spans="1:8" ht="15" customHeight="1">
      <c r="A21" s="216">
        <f t="shared" si="0"/>
        <v>14</v>
      </c>
      <c r="B21" s="176">
        <v>9</v>
      </c>
      <c r="C21" s="209" t="str">
        <f>VLOOKUP(B21,Startlist!B:F,2,FALSE)</f>
        <v>N4</v>
      </c>
      <c r="D21" s="210" t="str">
        <f>CONCATENATE(VLOOKUP(B21,Startlist!B:H,3,FALSE)," / ",VLOOKUP(B21,Startlist!B:H,4,FALSE))</f>
        <v>Raul Jeets / Andrus Toom</v>
      </c>
      <c r="E21" s="211" t="str">
        <f>VLOOKUP(B21,Startlist!B:F,5,FALSE)</f>
        <v>EST</v>
      </c>
      <c r="F21" s="210" t="str">
        <f>VLOOKUP(B21,Startlist!B:H,7,FALSE)</f>
        <v>Mitsubishi Lancer Evo 10</v>
      </c>
      <c r="G21" s="210" t="str">
        <f>VLOOKUP(B21,Startlist!B:H,6,FALSE)</f>
        <v>OT Racing</v>
      </c>
      <c r="H21" s="218" t="str">
        <f>VLOOKUP(B21,Results!B:P,15,FALSE)</f>
        <v> 1:04.53,0</v>
      </c>
    </row>
    <row r="22" spans="1:8" ht="15" customHeight="1">
      <c r="A22" s="216">
        <f t="shared" si="0"/>
        <v>15</v>
      </c>
      <c r="B22" s="176">
        <v>27</v>
      </c>
      <c r="C22" s="209" t="str">
        <f>VLOOKUP(B22,Startlist!B:F,2,FALSE)</f>
        <v>E11</v>
      </c>
      <c r="D22" s="210" t="str">
        <f>CONCATENATE(VLOOKUP(B22,Startlist!B:H,3,FALSE)," / ",VLOOKUP(B22,Startlist!B:H,4,FALSE))</f>
        <v>Ago Ahu / Kalle Ahu</v>
      </c>
      <c r="E22" s="211" t="str">
        <f>VLOOKUP(B22,Startlist!B:F,5,FALSE)</f>
        <v>EST</v>
      </c>
      <c r="F22" s="210" t="str">
        <f>VLOOKUP(B22,Startlist!B:H,7,FALSE)</f>
        <v>BMW M3</v>
      </c>
      <c r="G22" s="210" t="str">
        <f>VLOOKUP(B22,Startlist!B:H,6,FALSE)</f>
        <v>Sar-Tech Motorsport</v>
      </c>
      <c r="H22" s="218" t="str">
        <f>VLOOKUP(B22,Results!B:P,15,FALSE)</f>
        <v> 1:05.05,7</v>
      </c>
    </row>
    <row r="23" spans="1:8" ht="15" customHeight="1">
      <c r="A23" s="216">
        <f t="shared" si="0"/>
        <v>16</v>
      </c>
      <c r="B23" s="176">
        <v>40</v>
      </c>
      <c r="C23" s="209" t="str">
        <f>VLOOKUP(B23,Startlist!B:F,2,FALSE)</f>
        <v>E11</v>
      </c>
      <c r="D23" s="210" t="str">
        <f>CONCATENATE(VLOOKUP(B23,Startlist!B:H,3,FALSE)," / ",VLOOKUP(B23,Startlist!B:H,4,FALSE))</f>
        <v>Toomas Vask / Alar Tatrik</v>
      </c>
      <c r="E23" s="211" t="str">
        <f>VLOOKUP(B23,Startlist!B:F,5,FALSE)</f>
        <v>EST</v>
      </c>
      <c r="F23" s="210" t="str">
        <f>VLOOKUP(B23,Startlist!B:H,7,FALSE)</f>
        <v>BMW M3</v>
      </c>
      <c r="G23" s="210" t="str">
        <f>VLOOKUP(B23,Startlist!B:H,6,FALSE)</f>
        <v>LaitseRallyPark</v>
      </c>
      <c r="H23" s="218" t="str">
        <f>VLOOKUP(B23,Results!B:P,15,FALSE)</f>
        <v> 1:05.35,5</v>
      </c>
    </row>
    <row r="24" spans="1:8" ht="15" customHeight="1">
      <c r="A24" s="216">
        <f t="shared" si="0"/>
        <v>17</v>
      </c>
      <c r="B24" s="176">
        <v>25</v>
      </c>
      <c r="C24" s="209" t="str">
        <f>VLOOKUP(B24,Startlist!B:F,2,FALSE)</f>
        <v>A8</v>
      </c>
      <c r="D24" s="210" t="str">
        <f>CONCATENATE(VLOOKUP(B24,Startlist!B:H,3,FALSE)," / ",VLOOKUP(B24,Startlist!B:H,4,FALSE))</f>
        <v>Henri Raide / Raul Kulgevee</v>
      </c>
      <c r="E24" s="211" t="str">
        <f>VLOOKUP(B24,Startlist!B:F,5,FALSE)</f>
        <v>EST</v>
      </c>
      <c r="F24" s="210" t="str">
        <f>VLOOKUP(B24,Startlist!B:H,7,FALSE)</f>
        <v>Mitsubishi Lancer Evo 7</v>
      </c>
      <c r="G24" s="210" t="str">
        <f>VLOOKUP(B24,Startlist!B:H,6,FALSE)</f>
        <v>OK TSK</v>
      </c>
      <c r="H24" s="218" t="str">
        <f>VLOOKUP(B24,Results!B:P,15,FALSE)</f>
        <v> 1:05.48,5</v>
      </c>
    </row>
    <row r="25" spans="1:8" ht="15" customHeight="1">
      <c r="A25" s="216">
        <f t="shared" si="0"/>
        <v>18</v>
      </c>
      <c r="B25" s="176">
        <v>33</v>
      </c>
      <c r="C25" s="209" t="str">
        <f>VLOOKUP(B25,Startlist!B:F,2,FALSE)</f>
        <v>A6</v>
      </c>
      <c r="D25" s="210" t="str">
        <f>CONCATENATE(VLOOKUP(B25,Startlist!B:H,3,FALSE)," / ",VLOOKUP(B25,Startlist!B:H,4,FALSE))</f>
        <v>Sander Pärn / Ken Järveoja</v>
      </c>
      <c r="E25" s="211" t="str">
        <f>VLOOKUP(B25,Startlist!B:F,5,FALSE)</f>
        <v>EST</v>
      </c>
      <c r="F25" s="210" t="str">
        <f>VLOOKUP(B25,Startlist!B:H,7,FALSE)</f>
        <v>Ford Fiesta R2</v>
      </c>
      <c r="G25" s="210" t="str">
        <f>VLOOKUP(B25,Startlist!B:H,6,FALSE)</f>
        <v>Sander Pärn</v>
      </c>
      <c r="H25" s="218" t="str">
        <f>VLOOKUP(B25,Results!B:P,15,FALSE)</f>
        <v> 1:06.05,2</v>
      </c>
    </row>
    <row r="26" spans="1:8" ht="15" customHeight="1">
      <c r="A26" s="216">
        <f t="shared" si="0"/>
        <v>19</v>
      </c>
      <c r="B26" s="176">
        <v>54</v>
      </c>
      <c r="C26" s="209" t="str">
        <f>VLOOKUP(B26,Startlist!B:F,2,FALSE)</f>
        <v>A7</v>
      </c>
      <c r="D26" s="210" t="str">
        <f>CONCATENATE(VLOOKUP(B26,Startlist!B:H,3,FALSE)," / ",VLOOKUP(B26,Startlist!B:H,4,FALSE))</f>
        <v>Kenneth Sepp / Raul Markus</v>
      </c>
      <c r="E26" s="211" t="str">
        <f>VLOOKUP(B26,Startlist!B:F,5,FALSE)</f>
        <v>EST</v>
      </c>
      <c r="F26" s="210" t="str">
        <f>VLOOKUP(B26,Startlist!B:H,7,FALSE)</f>
        <v>Renault Clio R3</v>
      </c>
      <c r="G26" s="210" t="str">
        <f>VLOOKUP(B26,Startlist!B:H,6,FALSE)</f>
        <v>Sar-Tech Motorsport</v>
      </c>
      <c r="H26" s="218" t="str">
        <f>VLOOKUP(B26,Results!B:P,15,FALSE)</f>
        <v> 1:07.18,7</v>
      </c>
    </row>
    <row r="27" spans="1:8" ht="15" customHeight="1">
      <c r="A27" s="216">
        <f t="shared" si="0"/>
        <v>20</v>
      </c>
      <c r="B27" s="176">
        <v>45</v>
      </c>
      <c r="C27" s="209" t="str">
        <f>VLOOKUP(B27,Startlist!B:F,2,FALSE)</f>
        <v>A6</v>
      </c>
      <c r="D27" s="210" t="str">
        <f>CONCATENATE(VLOOKUP(B27,Startlist!B:H,3,FALSE)," / ",VLOOKUP(B27,Startlist!B:H,4,FALSE))</f>
        <v>Rasmus Uustulnd / Imre Kuusk</v>
      </c>
      <c r="E27" s="211" t="str">
        <f>VLOOKUP(B27,Startlist!B:F,5,FALSE)</f>
        <v>EST</v>
      </c>
      <c r="F27" s="210" t="str">
        <f>VLOOKUP(B27,Startlist!B:H,7,FALSE)</f>
        <v>Ford Fiesta R2</v>
      </c>
      <c r="G27" s="210" t="str">
        <f>VLOOKUP(B27,Startlist!B:H,6,FALSE)</f>
        <v>Sar-Tech Motorsport</v>
      </c>
      <c r="H27" s="218" t="str">
        <f>VLOOKUP(B27,Results!B:P,15,FALSE)</f>
        <v> 1:07.19,1</v>
      </c>
    </row>
    <row r="28" spans="1:8" ht="15" customHeight="1">
      <c r="A28" s="216">
        <f t="shared" si="0"/>
        <v>21</v>
      </c>
      <c r="B28" s="176">
        <v>83</v>
      </c>
      <c r="C28" s="209" t="str">
        <f>VLOOKUP(B28,Startlist!B:F,2,FALSE)</f>
        <v>A6</v>
      </c>
      <c r="D28" s="210" t="str">
        <f>CONCATENATE(VLOOKUP(B28,Startlist!B:H,3,FALSE)," / ",VLOOKUP(B28,Startlist!B:H,4,FALSE))</f>
        <v>Roland Poom / Taavi Udevald</v>
      </c>
      <c r="E28" s="211" t="str">
        <f>VLOOKUP(B28,Startlist!B:F,5,FALSE)</f>
        <v>EST</v>
      </c>
      <c r="F28" s="210" t="str">
        <f>VLOOKUP(B28,Startlist!B:H,7,FALSE)</f>
        <v>Citroen C2 R2</v>
      </c>
      <c r="G28" s="210" t="str">
        <f>VLOOKUP(B28,Startlist!B:H,6,FALSE)</f>
        <v>M.K.E Motorsport</v>
      </c>
      <c r="H28" s="218" t="str">
        <f>VLOOKUP(B28,Results!B:P,15,FALSE)</f>
        <v> 1:07.20,0</v>
      </c>
    </row>
    <row r="29" spans="1:8" ht="15" customHeight="1">
      <c r="A29" s="216">
        <f t="shared" si="0"/>
        <v>22</v>
      </c>
      <c r="B29" s="176">
        <v>78</v>
      </c>
      <c r="C29" s="209" t="str">
        <f>VLOOKUP(B29,Startlist!B:F,2,FALSE)</f>
        <v>A8</v>
      </c>
      <c r="D29" s="210" t="str">
        <f>CONCATENATE(VLOOKUP(B29,Startlist!B:H,3,FALSE)," / ",VLOOKUP(B29,Startlist!B:H,4,FALSE))</f>
        <v>Rünno Ubinhain / Riho Teinveld</v>
      </c>
      <c r="E29" s="211" t="str">
        <f>VLOOKUP(B29,Startlist!B:F,5,FALSE)</f>
        <v>EST</v>
      </c>
      <c r="F29" s="210" t="str">
        <f>VLOOKUP(B29,Startlist!B:H,7,FALSE)</f>
        <v>Subaru Impreza STI</v>
      </c>
      <c r="G29" s="210" t="str">
        <f>VLOOKUP(B29,Startlist!B:H,6,FALSE)</f>
        <v>LaitseRallyPark</v>
      </c>
      <c r="H29" s="218" t="str">
        <f>VLOOKUP(B29,Results!B:P,15,FALSE)</f>
        <v> 1:07.28,1</v>
      </c>
    </row>
    <row r="30" spans="1:8" ht="15" customHeight="1">
      <c r="A30" s="216">
        <f t="shared" si="0"/>
        <v>23</v>
      </c>
      <c r="B30" s="176">
        <v>44</v>
      </c>
      <c r="C30" s="209" t="str">
        <f>VLOOKUP(B30,Startlist!B:F,2,FALSE)</f>
        <v>N3</v>
      </c>
      <c r="D30" s="210" t="str">
        <f>CONCATENATE(VLOOKUP(B30,Startlist!B:H,3,FALSE)," / ",VLOOKUP(B30,Startlist!B:H,4,FALSE))</f>
        <v>Kristo Subi / Teele Sepp</v>
      </c>
      <c r="E30" s="211" t="str">
        <f>VLOOKUP(B30,Startlist!B:F,5,FALSE)</f>
        <v>EST</v>
      </c>
      <c r="F30" s="210" t="str">
        <f>VLOOKUP(B30,Startlist!B:H,7,FALSE)</f>
        <v>Honda Civic Type-R</v>
      </c>
      <c r="G30" s="210" t="str">
        <f>VLOOKUP(B30,Startlist!B:H,6,FALSE)</f>
        <v>ECOM Motorsport</v>
      </c>
      <c r="H30" s="218" t="str">
        <f>VLOOKUP(B30,Results!B:P,15,FALSE)</f>
        <v> 1:08.01,0</v>
      </c>
    </row>
    <row r="31" spans="1:8" ht="15" customHeight="1">
      <c r="A31" s="216">
        <f t="shared" si="0"/>
        <v>24</v>
      </c>
      <c r="B31" s="176">
        <v>49</v>
      </c>
      <c r="C31" s="209" t="str">
        <f>VLOOKUP(B31,Startlist!B:F,2,FALSE)</f>
        <v>A7</v>
      </c>
      <c r="D31" s="210" t="str">
        <f>CONCATENATE(VLOOKUP(B31,Startlist!B:H,3,FALSE)," / ",VLOOKUP(B31,Startlist!B:H,4,FALSE))</f>
        <v>Reiko Lempu / Andre Rahumeel</v>
      </c>
      <c r="E31" s="211" t="str">
        <f>VLOOKUP(B31,Startlist!B:F,5,FALSE)</f>
        <v>EST</v>
      </c>
      <c r="F31" s="210" t="str">
        <f>VLOOKUP(B31,Startlist!B:H,7,FALSE)</f>
        <v>Honda Civic Type-R R3</v>
      </c>
      <c r="G31" s="210" t="str">
        <f>VLOOKUP(B31,Startlist!B:H,6,FALSE)</f>
        <v>OK TSK</v>
      </c>
      <c r="H31" s="218" t="str">
        <f>VLOOKUP(B31,Results!B:P,15,FALSE)</f>
        <v> 1:08.19,8</v>
      </c>
    </row>
    <row r="32" spans="1:8" ht="15" customHeight="1">
      <c r="A32" s="216">
        <f t="shared" si="0"/>
        <v>25</v>
      </c>
      <c r="B32" s="176">
        <v>109</v>
      </c>
      <c r="C32" s="209" t="str">
        <f>VLOOKUP(B32,Startlist!B:F,2,FALSE)</f>
        <v>E10</v>
      </c>
      <c r="D32" s="210" t="str">
        <f>CONCATENATE(VLOOKUP(B32,Startlist!B:H,3,FALSE)," / ",VLOOKUP(B32,Startlist!B:H,4,FALSE))</f>
        <v>Alvar Kuusik / Riho Maalma</v>
      </c>
      <c r="E32" s="211" t="str">
        <f>VLOOKUP(B32,Startlist!B:F,5,FALSE)</f>
        <v>EST</v>
      </c>
      <c r="F32" s="210" t="str">
        <f>VLOOKUP(B32,Startlist!B:H,7,FALSE)</f>
        <v>VW Golf 2</v>
      </c>
      <c r="G32" s="210" t="str">
        <f>VLOOKUP(B32,Startlist!B:H,6,FALSE)</f>
        <v>Yellow Racing</v>
      </c>
      <c r="H32" s="218" t="str">
        <f>VLOOKUP(B32,Results!B:P,15,FALSE)</f>
        <v> 1:08.39,6</v>
      </c>
    </row>
    <row r="33" spans="1:8" ht="15" customHeight="1">
      <c r="A33" s="216">
        <f t="shared" si="0"/>
        <v>26</v>
      </c>
      <c r="B33" s="176">
        <v>61</v>
      </c>
      <c r="C33" s="209" t="str">
        <f>VLOOKUP(B33,Startlist!B:F,2,FALSE)</f>
        <v>E11</v>
      </c>
      <c r="D33" s="210" t="str">
        <f>CONCATENATE(VLOOKUP(B33,Startlist!B:H,3,FALSE)," / ",VLOOKUP(B33,Startlist!B:H,4,FALSE))</f>
        <v>Priit Koik / Uku Heldna</v>
      </c>
      <c r="E33" s="211" t="str">
        <f>VLOOKUP(B33,Startlist!B:F,5,FALSE)</f>
        <v>EST</v>
      </c>
      <c r="F33" s="210" t="str">
        <f>VLOOKUP(B33,Startlist!B:H,7,FALSE)</f>
        <v>BMW M3</v>
      </c>
      <c r="G33" s="210" t="str">
        <f>VLOOKUP(B33,Startlist!B:H,6,FALSE)</f>
        <v>LaitseRallyPark</v>
      </c>
      <c r="H33" s="218" t="str">
        <f>VLOOKUP(B33,Results!B:P,15,FALSE)</f>
        <v> 1:08.55,7</v>
      </c>
    </row>
    <row r="34" spans="1:8" ht="15" customHeight="1">
      <c r="A34" s="216">
        <f t="shared" si="0"/>
        <v>27</v>
      </c>
      <c r="B34" s="176">
        <v>74</v>
      </c>
      <c r="C34" s="209" t="str">
        <f>VLOOKUP(B34,Startlist!B:F,2,FALSE)</f>
        <v>A7</v>
      </c>
      <c r="D34" s="210" t="str">
        <f>CONCATENATE(VLOOKUP(B34,Startlist!B:H,3,FALSE)," / ",VLOOKUP(B34,Startlist!B:H,4,FALSE))</f>
        <v>Mait Madik / Toomas Tauk</v>
      </c>
      <c r="E34" s="211" t="str">
        <f>VLOOKUP(B34,Startlist!B:F,5,FALSE)</f>
        <v>EST</v>
      </c>
      <c r="F34" s="210" t="str">
        <f>VLOOKUP(B34,Startlist!B:H,7,FALSE)</f>
        <v>Honda Civic Type-R</v>
      </c>
      <c r="G34" s="210" t="str">
        <f>VLOOKUP(B34,Startlist!B:H,6,FALSE)</f>
        <v>OK TSK</v>
      </c>
      <c r="H34" s="218" t="str">
        <f>VLOOKUP(B34,Results!B:P,15,FALSE)</f>
        <v> 1:08.59,1</v>
      </c>
    </row>
    <row r="35" spans="1:8" ht="15" customHeight="1">
      <c r="A35" s="216">
        <f t="shared" si="0"/>
        <v>28</v>
      </c>
      <c r="B35" s="176">
        <v>58</v>
      </c>
      <c r="C35" s="209" t="str">
        <f>VLOOKUP(B35,Startlist!B:F,2,FALSE)</f>
        <v>N4</v>
      </c>
      <c r="D35" s="210" t="str">
        <f>CONCATENATE(VLOOKUP(B35,Startlist!B:H,3,FALSE)," / ",VLOOKUP(B35,Startlist!B:H,4,FALSE))</f>
        <v>Mait Maarend / Mihkel Kapp</v>
      </c>
      <c r="E35" s="211" t="str">
        <f>VLOOKUP(B35,Startlist!B:F,5,FALSE)</f>
        <v>EST</v>
      </c>
      <c r="F35" s="210" t="str">
        <f>VLOOKUP(B35,Startlist!B:H,7,FALSE)</f>
        <v>Mitsubishi Lancer Evo 10</v>
      </c>
      <c r="G35" s="210" t="str">
        <f>VLOOKUP(B35,Startlist!B:H,6,FALSE)</f>
        <v>Harju KEK Ralliklubi</v>
      </c>
      <c r="H35" s="218" t="str">
        <f>VLOOKUP(B35,Results!B:P,15,FALSE)</f>
        <v> 1:09.22,1</v>
      </c>
    </row>
    <row r="36" spans="1:8" ht="15" customHeight="1">
      <c r="A36" s="216">
        <f t="shared" si="0"/>
        <v>29</v>
      </c>
      <c r="B36" s="176">
        <v>131</v>
      </c>
      <c r="C36" s="209" t="str">
        <f>VLOOKUP(B36,Startlist!B:F,2,FALSE)</f>
        <v>E10</v>
      </c>
      <c r="D36" s="210" t="str">
        <f>CONCATENATE(VLOOKUP(B36,Startlist!B:H,3,FALSE)," / ",VLOOKUP(B36,Startlist!B:H,4,FALSE))</f>
        <v>Karel Tölp / Priit Guljajev</v>
      </c>
      <c r="E36" s="211" t="str">
        <f>VLOOKUP(B36,Startlist!B:F,5,FALSE)</f>
        <v>EST</v>
      </c>
      <c r="F36" s="210" t="str">
        <f>VLOOKUP(B36,Startlist!B:H,7,FALSE)</f>
        <v>Nissan Sunny</v>
      </c>
      <c r="G36" s="210" t="str">
        <f>VLOOKUP(B36,Startlist!B:H,6,FALSE)</f>
        <v>OK TSK</v>
      </c>
      <c r="H36" s="218" t="str">
        <f>VLOOKUP(B36,Results!B:P,15,FALSE)</f>
        <v> 1:09.59,3</v>
      </c>
    </row>
    <row r="37" spans="1:8" ht="15" customHeight="1">
      <c r="A37" s="216">
        <f t="shared" si="0"/>
        <v>30</v>
      </c>
      <c r="B37" s="176">
        <v>115</v>
      </c>
      <c r="C37" s="209" t="str">
        <f>VLOOKUP(B37,Startlist!B:F,2,FALSE)</f>
        <v>E9</v>
      </c>
      <c r="D37" s="210" t="str">
        <f>CONCATENATE(VLOOKUP(B37,Startlist!B:H,3,FALSE)," / ",VLOOKUP(B37,Startlist!B:H,4,FALSE))</f>
        <v>Karl Jalakas / Rainer Laipaik</v>
      </c>
      <c r="E37" s="211" t="str">
        <f>VLOOKUP(B37,Startlist!B:F,5,FALSE)</f>
        <v>EST</v>
      </c>
      <c r="F37" s="210" t="str">
        <f>VLOOKUP(B37,Startlist!B:H,7,FALSE)</f>
        <v>Lada VFTS</v>
      </c>
      <c r="G37" s="210" t="str">
        <f>VLOOKUP(B37,Startlist!B:H,6,FALSE)</f>
        <v>Sar-Tech Motorsport</v>
      </c>
      <c r="H37" s="218" t="str">
        <f>VLOOKUP(B37,Results!B:P,15,FALSE)</f>
        <v> 1:10.04,9</v>
      </c>
    </row>
    <row r="38" spans="1:8" ht="15" customHeight="1">
      <c r="A38" s="216">
        <f t="shared" si="0"/>
        <v>31</v>
      </c>
      <c r="B38" s="176">
        <v>103</v>
      </c>
      <c r="C38" s="209" t="str">
        <f>VLOOKUP(B38,Startlist!B:F,2,FALSE)</f>
        <v>N3</v>
      </c>
      <c r="D38" s="210" t="str">
        <f>CONCATENATE(VLOOKUP(B38,Startlist!B:H,3,FALSE)," / ",VLOOKUP(B38,Startlist!B:H,4,FALSE))</f>
        <v>Kaarel Kurvits / Reio Rada</v>
      </c>
      <c r="E38" s="211" t="str">
        <f>VLOOKUP(B38,Startlist!B:F,5,FALSE)</f>
        <v>EST</v>
      </c>
      <c r="F38" s="210" t="str">
        <f>VLOOKUP(B38,Startlist!B:H,7,FALSE)</f>
        <v>Honda Civic Type-R</v>
      </c>
      <c r="G38" s="210" t="str">
        <f>VLOOKUP(B38,Startlist!B:H,6,FALSE)</f>
        <v>ECOM Motorsport</v>
      </c>
      <c r="H38" s="218" t="str">
        <f>VLOOKUP(B38,Results!B:P,15,FALSE)</f>
        <v> 1:10.11,8</v>
      </c>
    </row>
    <row r="39" spans="1:8" ht="15" customHeight="1">
      <c r="A39" s="216">
        <f t="shared" si="0"/>
        <v>32</v>
      </c>
      <c r="B39" s="176">
        <v>95</v>
      </c>
      <c r="C39" s="209" t="str">
        <f>VLOOKUP(B39,Startlist!B:F,2,FALSE)</f>
        <v>E11</v>
      </c>
      <c r="D39" s="210" t="str">
        <f>CONCATENATE(VLOOKUP(B39,Startlist!B:H,3,FALSE)," / ",VLOOKUP(B39,Startlist!B:H,4,FALSE))</f>
        <v>Virko Juga / Marko Ringenberg</v>
      </c>
      <c r="E39" s="211" t="str">
        <f>VLOOKUP(B39,Startlist!B:F,5,FALSE)</f>
        <v>EST</v>
      </c>
      <c r="F39" s="210" t="str">
        <f>VLOOKUP(B39,Startlist!B:H,7,FALSE)</f>
        <v>BMW M3</v>
      </c>
      <c r="G39" s="210" t="str">
        <f>VLOOKUP(B39,Startlist!B:H,6,FALSE)</f>
        <v>ECOM Motorsport</v>
      </c>
      <c r="H39" s="218" t="str">
        <f>VLOOKUP(B39,Results!B:P,15,FALSE)</f>
        <v> 1:10.21,9</v>
      </c>
    </row>
    <row r="40" spans="1:8" ht="15" customHeight="1">
      <c r="A40" s="216">
        <f t="shared" si="0"/>
        <v>33</v>
      </c>
      <c r="B40" s="176">
        <v>87</v>
      </c>
      <c r="C40" s="209" t="str">
        <f>VLOOKUP(B40,Startlist!B:F,2,FALSE)</f>
        <v>E10</v>
      </c>
      <c r="D40" s="210" t="str">
        <f>CONCATENATE(VLOOKUP(B40,Startlist!B:H,3,FALSE)," / ",VLOOKUP(B40,Startlist!B:H,4,FALSE))</f>
        <v>Martin Saar / Allar Heina</v>
      </c>
      <c r="E40" s="211" t="str">
        <f>VLOOKUP(B40,Startlist!B:F,5,FALSE)</f>
        <v>EST</v>
      </c>
      <c r="F40" s="210" t="str">
        <f>VLOOKUP(B40,Startlist!B:H,7,FALSE)</f>
        <v>VW Golf 2</v>
      </c>
      <c r="G40" s="210" t="str">
        <f>VLOOKUP(B40,Startlist!B:H,6,FALSE)</f>
        <v>Optitrans Tehnikasport</v>
      </c>
      <c r="H40" s="218" t="str">
        <f>VLOOKUP(B40,Results!B:P,15,FALSE)</f>
        <v> 1:10.22,2</v>
      </c>
    </row>
    <row r="41" spans="1:8" ht="15" customHeight="1">
      <c r="A41" s="216">
        <f t="shared" si="0"/>
        <v>34</v>
      </c>
      <c r="B41" s="176">
        <v>94</v>
      </c>
      <c r="C41" s="209" t="str">
        <f>VLOOKUP(B41,Startlist!B:F,2,FALSE)</f>
        <v>E12</v>
      </c>
      <c r="D41" s="210" t="str">
        <f>CONCATENATE(VLOOKUP(B41,Startlist!B:H,3,FALSE)," / ",VLOOKUP(B41,Startlist!B:H,4,FALSE))</f>
        <v>Martin Goldberg / Kaarel Lääne</v>
      </c>
      <c r="E41" s="211" t="str">
        <f>VLOOKUP(B41,Startlist!B:F,5,FALSE)</f>
        <v>EST</v>
      </c>
      <c r="F41" s="210" t="str">
        <f>VLOOKUP(B41,Startlist!B:H,7,FALSE)</f>
        <v>Lancia Delta Integrale</v>
      </c>
      <c r="G41" s="210" t="str">
        <f>VLOOKUP(B41,Startlist!B:H,6,FALSE)</f>
        <v>PSC Motorsport</v>
      </c>
      <c r="H41" s="218" t="str">
        <f>VLOOKUP(B41,Results!B:P,15,FALSE)</f>
        <v> 1:10.55,0</v>
      </c>
    </row>
    <row r="42" spans="1:8" ht="15" customHeight="1">
      <c r="A42" s="216">
        <f t="shared" si="0"/>
        <v>35</v>
      </c>
      <c r="B42" s="176">
        <v>123</v>
      </c>
      <c r="C42" s="209" t="str">
        <f>VLOOKUP(B42,Startlist!B:F,2,FALSE)</f>
        <v>E9</v>
      </c>
      <c r="D42" s="210" t="str">
        <f>CONCATENATE(VLOOKUP(B42,Startlist!B:H,3,FALSE)," / ",VLOOKUP(B42,Startlist!B:H,4,FALSE))</f>
        <v>Raigo Vilbiks / Silver Siivelt</v>
      </c>
      <c r="E42" s="211" t="str">
        <f>VLOOKUP(B42,Startlist!B:F,5,FALSE)</f>
        <v>EST</v>
      </c>
      <c r="F42" s="210" t="str">
        <f>VLOOKUP(B42,Startlist!B:H,7,FALSE)</f>
        <v>Lada Samara</v>
      </c>
      <c r="G42" s="210" t="str">
        <f>VLOOKUP(B42,Startlist!B:H,6,FALSE)</f>
        <v>AMK Ligur Racing</v>
      </c>
      <c r="H42" s="218" t="str">
        <f>VLOOKUP(B42,Results!B:P,15,FALSE)</f>
        <v> 1:12.42,7</v>
      </c>
    </row>
    <row r="43" spans="1:8" ht="15" customHeight="1">
      <c r="A43" s="216">
        <f t="shared" si="0"/>
        <v>36</v>
      </c>
      <c r="B43" s="176">
        <v>114</v>
      </c>
      <c r="C43" s="209" t="str">
        <f>VLOOKUP(B43,Startlist!B:F,2,FALSE)</f>
        <v>N3</v>
      </c>
      <c r="D43" s="210" t="str">
        <f>CONCATENATE(VLOOKUP(B43,Startlist!B:H,3,FALSE)," / ",VLOOKUP(B43,Startlist!B:H,4,FALSE))</f>
        <v>Martin Vatter / Janek Vallask</v>
      </c>
      <c r="E43" s="211" t="str">
        <f>VLOOKUP(B43,Startlist!B:F,5,FALSE)</f>
        <v>EST</v>
      </c>
      <c r="F43" s="210" t="str">
        <f>VLOOKUP(B43,Startlist!B:H,7,FALSE)</f>
        <v>Honda Civic Type-R</v>
      </c>
      <c r="G43" s="210" t="str">
        <f>VLOOKUP(B43,Startlist!B:H,6,FALSE)</f>
        <v>AMK Ligur Racing</v>
      </c>
      <c r="H43" s="218" t="str">
        <f>VLOOKUP(B43,Results!B:P,15,FALSE)</f>
        <v> 1:12.59,6</v>
      </c>
    </row>
    <row r="44" spans="1:8" ht="15" customHeight="1">
      <c r="A44" s="216">
        <f t="shared" si="0"/>
        <v>37</v>
      </c>
      <c r="B44" s="176">
        <v>113</v>
      </c>
      <c r="C44" s="209" t="str">
        <f>VLOOKUP(B44,Startlist!B:F,2,FALSE)</f>
        <v>E9</v>
      </c>
      <c r="D44" s="210" t="str">
        <f>CONCATENATE(VLOOKUP(B44,Startlist!B:H,3,FALSE)," / ",VLOOKUP(B44,Startlist!B:H,4,FALSE))</f>
        <v>Kaspar Kasari / Hannes Kuusmaa</v>
      </c>
      <c r="E44" s="211" t="str">
        <f>VLOOKUP(B44,Startlist!B:F,5,FALSE)</f>
        <v>EST</v>
      </c>
      <c r="F44" s="210" t="str">
        <f>VLOOKUP(B44,Startlist!B:H,7,FALSE)</f>
        <v>Honda Civic</v>
      </c>
      <c r="G44" s="210" t="str">
        <f>VLOOKUP(B44,Startlist!B:H,6,FALSE)</f>
        <v>ECOM Motorsport</v>
      </c>
      <c r="H44" s="218" t="str">
        <f>VLOOKUP(B44,Results!B:P,15,FALSE)</f>
        <v> 1:12.59,7</v>
      </c>
    </row>
    <row r="45" spans="1:8" ht="15" customHeight="1">
      <c r="A45" s="216">
        <f t="shared" si="0"/>
        <v>38</v>
      </c>
      <c r="B45" s="176">
        <v>130</v>
      </c>
      <c r="C45" s="209" t="str">
        <f>VLOOKUP(B45,Startlist!B:F,2,FALSE)</f>
        <v>E10</v>
      </c>
      <c r="D45" s="210" t="str">
        <f>CONCATENATE(VLOOKUP(B45,Startlist!B:H,3,FALSE)," / ",VLOOKUP(B45,Startlist!B:H,4,FALSE))</f>
        <v>Margus Sarja / Taavi Audova</v>
      </c>
      <c r="E45" s="211" t="str">
        <f>VLOOKUP(B45,Startlist!B:F,5,FALSE)</f>
        <v>EST</v>
      </c>
      <c r="F45" s="210" t="str">
        <f>VLOOKUP(B45,Startlist!B:H,7,FALSE)</f>
        <v>VW Golf</v>
      </c>
      <c r="G45" s="210" t="str">
        <f>VLOOKUP(B45,Startlist!B:H,6,FALSE)</f>
        <v>G.M.Racing SK</v>
      </c>
      <c r="H45" s="218" t="str">
        <f>VLOOKUP(B45,Results!B:P,15,FALSE)</f>
        <v> 1:13.02,9</v>
      </c>
    </row>
    <row r="46" spans="1:8" ht="15" customHeight="1">
      <c r="A46" s="216">
        <f t="shared" si="0"/>
        <v>39</v>
      </c>
      <c r="B46" s="176">
        <v>10</v>
      </c>
      <c r="C46" s="209" t="str">
        <f>VLOOKUP(B46,Startlist!B:F,2,FALSE)</f>
        <v>N4</v>
      </c>
      <c r="D46" s="210" t="str">
        <f>CONCATENATE(VLOOKUP(B46,Startlist!B:H,3,FALSE)," / ",VLOOKUP(B46,Startlist!B:H,4,FALSE))</f>
        <v>Kaspar Koitla / Andres Ots</v>
      </c>
      <c r="E46" s="211" t="str">
        <f>VLOOKUP(B46,Startlist!B:F,5,FALSE)</f>
        <v>EST</v>
      </c>
      <c r="F46" s="210" t="str">
        <f>VLOOKUP(B46,Startlist!B:H,7,FALSE)</f>
        <v>Mitsubishi Lancer Evo 9</v>
      </c>
      <c r="G46" s="210" t="str">
        <f>VLOOKUP(B46,Startlist!B:H,6,FALSE)</f>
        <v>ASRT</v>
      </c>
      <c r="H46" s="218" t="str">
        <f>VLOOKUP(B46,Results!B:P,15,FALSE)</f>
        <v> 1:13.35,9</v>
      </c>
    </row>
    <row r="47" spans="1:8" ht="15" customHeight="1">
      <c r="A47" s="216">
        <f t="shared" si="0"/>
        <v>40</v>
      </c>
      <c r="B47" s="176">
        <v>118</v>
      </c>
      <c r="C47" s="209" t="str">
        <f>VLOOKUP(B47,Startlist!B:F,2,FALSE)</f>
        <v>E10</v>
      </c>
      <c r="D47" s="210" t="str">
        <f>CONCATENATE(VLOOKUP(B47,Startlist!B:H,3,FALSE)," / ",VLOOKUP(B47,Startlist!B:H,4,FALSE))</f>
        <v>Kermo Laus / Mihkel Raudsepp</v>
      </c>
      <c r="E47" s="211" t="str">
        <f>VLOOKUP(B47,Startlist!B:F,5,FALSE)</f>
        <v>EST</v>
      </c>
      <c r="F47" s="210" t="str">
        <f>VLOOKUP(B47,Startlist!B:H,7,FALSE)</f>
        <v>VW Golf</v>
      </c>
      <c r="G47" s="210" t="str">
        <f>VLOOKUP(B47,Startlist!B:H,6,FALSE)</f>
        <v>Sar-Tech Motorsport</v>
      </c>
      <c r="H47" s="218" t="str">
        <f>VLOOKUP(B47,Results!B:P,15,FALSE)</f>
        <v> 1:14.04,2</v>
      </c>
    </row>
    <row r="48" spans="1:8" ht="15" customHeight="1">
      <c r="A48" s="216">
        <f t="shared" si="0"/>
        <v>41</v>
      </c>
      <c r="B48" s="176">
        <v>126</v>
      </c>
      <c r="C48" s="209" t="str">
        <f>VLOOKUP(B48,Startlist!B:F,2,FALSE)</f>
        <v>E10</v>
      </c>
      <c r="D48" s="210" t="str">
        <f>CONCATENATE(VLOOKUP(B48,Startlist!B:H,3,FALSE)," / ",VLOOKUP(B48,Startlist!B:H,4,FALSE))</f>
        <v>Tauri Jaanson / Silver Simm</v>
      </c>
      <c r="E48" s="211" t="str">
        <f>VLOOKUP(B48,Startlist!B:F,5,FALSE)</f>
        <v>EST</v>
      </c>
      <c r="F48" s="210" t="str">
        <f>VLOOKUP(B48,Startlist!B:H,7,FALSE)</f>
        <v>Opel Astra</v>
      </c>
      <c r="G48" s="210" t="str">
        <f>VLOOKUP(B48,Startlist!B:H,6,FALSE)</f>
        <v>Optitrans Tehnikasport</v>
      </c>
      <c r="H48" s="218" t="str">
        <f>VLOOKUP(B48,Results!B:P,15,FALSE)</f>
        <v> 1:15.11,8</v>
      </c>
    </row>
    <row r="49" spans="1:8" ht="15" customHeight="1">
      <c r="A49" s="216">
        <f t="shared" si="0"/>
        <v>42</v>
      </c>
      <c r="B49" s="176">
        <v>110</v>
      </c>
      <c r="C49" s="209" t="str">
        <f>VLOOKUP(B49,Startlist!B:F,2,FALSE)</f>
        <v>E10</v>
      </c>
      <c r="D49" s="210" t="str">
        <f>CONCATENATE(VLOOKUP(B49,Startlist!B:H,3,FALSE)," / ",VLOOKUP(B49,Startlist!B:H,4,FALSE))</f>
        <v>Maila Vaher / Karita Kivi</v>
      </c>
      <c r="E49" s="211" t="str">
        <f>VLOOKUP(B49,Startlist!B:F,5,FALSE)</f>
        <v>EST</v>
      </c>
      <c r="F49" s="210" t="str">
        <f>VLOOKUP(B49,Startlist!B:H,7,FALSE)</f>
        <v>Nissan Sunny GTI</v>
      </c>
      <c r="G49" s="210" t="str">
        <f>VLOOKUP(B49,Startlist!B:H,6,FALSE)</f>
        <v>Sar-Tech Motorsport</v>
      </c>
      <c r="H49" s="218" t="str">
        <f>VLOOKUP(B49,Results!B:P,15,FALSE)</f>
        <v> 1:15.18,0</v>
      </c>
    </row>
    <row r="50" spans="1:8" ht="15" customHeight="1">
      <c r="A50" s="216">
        <f t="shared" si="0"/>
        <v>43</v>
      </c>
      <c r="B50" s="176">
        <v>112</v>
      </c>
      <c r="C50" s="209" t="str">
        <f>VLOOKUP(B50,Startlist!B:F,2,FALSE)</f>
        <v>E11</v>
      </c>
      <c r="D50" s="210" t="str">
        <f>CONCATENATE(VLOOKUP(B50,Startlist!B:H,3,FALSE)," / ",VLOOKUP(B50,Startlist!B:H,4,FALSE))</f>
        <v>Ander Elevant / Priit Piir</v>
      </c>
      <c r="E50" s="211" t="str">
        <f>VLOOKUP(B50,Startlist!B:F,5,FALSE)</f>
        <v>EST</v>
      </c>
      <c r="F50" s="210" t="str">
        <f>VLOOKUP(B50,Startlist!B:H,7,FALSE)</f>
        <v>BMW 325i</v>
      </c>
      <c r="G50" s="210" t="str">
        <f>VLOOKUP(B50,Startlist!B:H,6,FALSE)</f>
        <v>SK Villu</v>
      </c>
      <c r="H50" s="218" t="str">
        <f>VLOOKUP(B50,Results!B:P,15,FALSE)</f>
        <v> 1:15.24,4</v>
      </c>
    </row>
    <row r="51" spans="1:8" ht="15" customHeight="1">
      <c r="A51" s="216">
        <f t="shared" si="0"/>
        <v>44</v>
      </c>
      <c r="B51" s="176">
        <v>117</v>
      </c>
      <c r="C51" s="209" t="str">
        <f>VLOOKUP(B51,Startlist!B:F,2,FALSE)</f>
        <v>E9</v>
      </c>
      <c r="D51" s="210" t="str">
        <f>CONCATENATE(VLOOKUP(B51,Startlist!B:H,3,FALSE)," / ",VLOOKUP(B51,Startlist!B:H,4,FALSE))</f>
        <v>Henri Franke / Alain Sivous</v>
      </c>
      <c r="E51" s="211" t="str">
        <f>VLOOKUP(B51,Startlist!B:F,5,FALSE)</f>
        <v>EST</v>
      </c>
      <c r="F51" s="210" t="str">
        <f>VLOOKUP(B51,Startlist!B:H,7,FALSE)</f>
        <v>Suzuki Baleno</v>
      </c>
      <c r="G51" s="210" t="str">
        <f>VLOOKUP(B51,Startlist!B:H,6,FALSE)</f>
        <v>ECOM Motorsport</v>
      </c>
      <c r="H51" s="218" t="str">
        <f>VLOOKUP(B51,Results!B:P,15,FALSE)</f>
        <v> 1:16.06,4</v>
      </c>
    </row>
    <row r="52" spans="1:8" ht="15" customHeight="1">
      <c r="A52" s="216">
        <f t="shared" si="0"/>
        <v>45</v>
      </c>
      <c r="B52" s="176">
        <v>125</v>
      </c>
      <c r="C52" s="209" t="str">
        <f>VLOOKUP(B52,Startlist!B:F,2,FALSE)</f>
        <v>E10</v>
      </c>
      <c r="D52" s="210" t="str">
        <f>CONCATENATE(VLOOKUP(B52,Startlist!B:H,3,FALSE)," / ",VLOOKUP(B52,Startlist!B:H,4,FALSE))</f>
        <v>Andris Truu / Alari Jürgens</v>
      </c>
      <c r="E52" s="211" t="str">
        <f>VLOOKUP(B52,Startlist!B:F,5,FALSE)</f>
        <v>EST</v>
      </c>
      <c r="F52" s="210" t="str">
        <f>VLOOKUP(B52,Startlist!B:H,7,FALSE)</f>
        <v>Lada 2105</v>
      </c>
      <c r="G52" s="210" t="str">
        <f>VLOOKUP(B52,Startlist!B:H,6,FALSE)</f>
        <v>Sar-Tech Motorsport</v>
      </c>
      <c r="H52" s="218" t="str">
        <f>VLOOKUP(B52,Results!B:P,15,FALSE)</f>
        <v> 1:17.25,7</v>
      </c>
    </row>
    <row r="53" spans="1:8" ht="15" customHeight="1">
      <c r="A53" s="216">
        <f t="shared" si="0"/>
        <v>46</v>
      </c>
      <c r="B53" s="176">
        <v>155</v>
      </c>
      <c r="C53" s="209" t="str">
        <f>VLOOKUP(B53,Startlist!B:F,2,FALSE)</f>
        <v>E10</v>
      </c>
      <c r="D53" s="210" t="str">
        <f>CONCATENATE(VLOOKUP(B53,Startlist!B:H,3,FALSE)," / ",VLOOKUP(B53,Startlist!B:H,4,FALSE))</f>
        <v>Janek Ojala / Marko Heinoja</v>
      </c>
      <c r="E53" s="211" t="str">
        <f>VLOOKUP(B53,Startlist!B:F,5,FALSE)</f>
        <v>EST</v>
      </c>
      <c r="F53" s="210" t="str">
        <f>VLOOKUP(B53,Startlist!B:H,7,FALSE)</f>
        <v>VW Golf 2</v>
      </c>
      <c r="G53" s="210" t="str">
        <f>VLOOKUP(B53,Startlist!B:H,6,FALSE)</f>
        <v>LaitseRallyPark</v>
      </c>
      <c r="H53" s="218" t="str">
        <f>VLOOKUP(B53,Results!B:P,15,FALSE)</f>
        <v> 1:18.47,4</v>
      </c>
    </row>
    <row r="54" spans="1:8" ht="15" customHeight="1">
      <c r="A54" s="216">
        <f t="shared" si="0"/>
        <v>47</v>
      </c>
      <c r="B54" s="176">
        <v>62</v>
      </c>
      <c r="C54" s="209" t="str">
        <f>VLOOKUP(B54,Startlist!B:F,2,FALSE)</f>
        <v>E10</v>
      </c>
      <c r="D54" s="210" t="str">
        <f>CONCATENATE(VLOOKUP(B54,Startlist!B:H,3,FALSE)," / ",VLOOKUP(B54,Startlist!B:H,4,FALSE))</f>
        <v>Rando Turja / Ain Sepp</v>
      </c>
      <c r="E54" s="211" t="str">
        <f>VLOOKUP(B54,Startlist!B:F,5,FALSE)</f>
        <v>EST</v>
      </c>
      <c r="F54" s="210" t="str">
        <f>VLOOKUP(B54,Startlist!B:H,7,FALSE)</f>
        <v>Lada VFTS</v>
      </c>
      <c r="G54" s="210" t="str">
        <f>VLOOKUP(B54,Startlist!B:H,6,FALSE)</f>
        <v>Sar-Tech Motorsport</v>
      </c>
      <c r="H54" s="218" t="str">
        <f>VLOOKUP(B54,Results!B:P,15,FALSE)</f>
        <v> 1:19.07,5</v>
      </c>
    </row>
    <row r="55" spans="1:8" ht="15" customHeight="1">
      <c r="A55" s="216">
        <f t="shared" si="0"/>
        <v>48</v>
      </c>
      <c r="B55" s="176">
        <v>145</v>
      </c>
      <c r="C55" s="209" t="str">
        <f>VLOOKUP(B55,Startlist!B:F,2,FALSE)</f>
        <v>E13</v>
      </c>
      <c r="D55" s="210" t="str">
        <f>CONCATENATE(VLOOKUP(B55,Startlist!B:H,3,FALSE)," / ",VLOOKUP(B55,Startlist!B:H,4,FALSE))</f>
        <v>Aare Müil / Tiit Vanamölder</v>
      </c>
      <c r="E55" s="211" t="str">
        <f>VLOOKUP(B55,Startlist!B:F,5,FALSE)</f>
        <v>EST</v>
      </c>
      <c r="F55" s="210" t="str">
        <f>VLOOKUP(B55,Startlist!B:H,7,FALSE)</f>
        <v>GAZ 51</v>
      </c>
      <c r="G55" s="210" t="str">
        <f>VLOOKUP(B55,Startlist!B:H,6,FALSE)</f>
        <v>Märjamaa Rally Team</v>
      </c>
      <c r="H55" s="218" t="str">
        <f>VLOOKUP(B55,Results!B:P,15,FALSE)</f>
        <v> 1:20.46,2</v>
      </c>
    </row>
    <row r="56" spans="1:8" ht="15" customHeight="1">
      <c r="A56" s="216">
        <f t="shared" si="0"/>
        <v>49</v>
      </c>
      <c r="B56" s="176">
        <v>150</v>
      </c>
      <c r="C56" s="209" t="str">
        <f>VLOOKUP(B56,Startlist!B:F,2,FALSE)</f>
        <v>E13</v>
      </c>
      <c r="D56" s="210" t="str">
        <f>CONCATENATE(VLOOKUP(B56,Startlist!B:H,3,FALSE)," / ",VLOOKUP(B56,Startlist!B:H,4,FALSE))</f>
        <v>Taavi Kōrge / Mati Otsing</v>
      </c>
      <c r="E56" s="211" t="str">
        <f>VLOOKUP(B56,Startlist!B:F,5,FALSE)</f>
        <v>EST</v>
      </c>
      <c r="F56" s="210" t="str">
        <f>VLOOKUP(B56,Startlist!B:H,7,FALSE)</f>
        <v>GAZ 51</v>
      </c>
      <c r="G56" s="210" t="str">
        <f>VLOOKUP(B56,Startlist!B:H,6,FALSE)</f>
        <v>Sar-Tech Motorsport</v>
      </c>
      <c r="H56" s="218" t="str">
        <f>VLOOKUP(B56,Results!B:P,15,FALSE)</f>
        <v> 1:21.24,0</v>
      </c>
    </row>
    <row r="57" spans="1:8" ht="15" customHeight="1">
      <c r="A57" s="216">
        <f t="shared" si="0"/>
        <v>50</v>
      </c>
      <c r="B57" s="176">
        <v>69</v>
      </c>
      <c r="C57" s="209" t="str">
        <f>VLOOKUP(B57,Startlist!B:F,2,FALSE)</f>
        <v>E12</v>
      </c>
      <c r="D57" s="210" t="str">
        <f>CONCATENATE(VLOOKUP(B57,Startlist!B:H,3,FALSE)," / ",VLOOKUP(B57,Startlist!B:H,4,FALSE))</f>
        <v>Vaiko Samm / Raigo Press</v>
      </c>
      <c r="E57" s="211" t="str">
        <f>VLOOKUP(B57,Startlist!B:F,5,FALSE)</f>
        <v>EST</v>
      </c>
      <c r="F57" s="210" t="str">
        <f>VLOOKUP(B57,Startlist!B:H,7,FALSE)</f>
        <v>Subaru Impreza</v>
      </c>
      <c r="G57" s="210" t="str">
        <f>VLOOKUP(B57,Startlist!B:H,6,FALSE)</f>
        <v>G.M.Racing SK</v>
      </c>
      <c r="H57" s="218" t="str">
        <f>VLOOKUP(B57,Results!B:P,15,FALSE)</f>
        <v> 1:24.11,9</v>
      </c>
    </row>
    <row r="58" spans="1:8" ht="15" customHeight="1">
      <c r="A58" s="216">
        <f t="shared" si="0"/>
        <v>51</v>
      </c>
      <c r="B58" s="176">
        <v>127</v>
      </c>
      <c r="C58" s="209" t="str">
        <f>VLOOKUP(B58,Startlist!B:F,2,FALSE)</f>
        <v>E9</v>
      </c>
      <c r="D58" s="210" t="str">
        <f>CONCATENATE(VLOOKUP(B58,Startlist!B:H,3,FALSE)," / ",VLOOKUP(B58,Startlist!B:H,4,FALSE))</f>
        <v>Janar Tänak / Janno ōunpuu</v>
      </c>
      <c r="E58" s="211" t="str">
        <f>VLOOKUP(B58,Startlist!B:F,5,FALSE)</f>
        <v>EST</v>
      </c>
      <c r="F58" s="210" t="str">
        <f>VLOOKUP(B58,Startlist!B:H,7,FALSE)</f>
        <v>Lada 2105</v>
      </c>
      <c r="G58" s="210" t="str">
        <f>VLOOKUP(B58,Startlist!B:H,6,FALSE)</f>
        <v>OT Racing</v>
      </c>
      <c r="H58" s="218" t="str">
        <f>VLOOKUP(B58,Results!B:P,15,FALSE)</f>
        <v> 1:24.16,3</v>
      </c>
    </row>
    <row r="59" spans="1:8" ht="15" customHeight="1">
      <c r="A59" s="216">
        <f t="shared" si="0"/>
        <v>52</v>
      </c>
      <c r="B59" s="176">
        <v>140</v>
      </c>
      <c r="C59" s="209" t="str">
        <f>VLOOKUP(B59,Startlist!B:F,2,FALSE)</f>
        <v>E10</v>
      </c>
      <c r="D59" s="210" t="str">
        <f>CONCATENATE(VLOOKUP(B59,Startlist!B:H,3,FALSE)," / ",VLOOKUP(B59,Startlist!B:H,4,FALSE))</f>
        <v>Margus Reek / Iveta Klavina</v>
      </c>
      <c r="E59" s="211" t="str">
        <f>VLOOKUP(B59,Startlist!B:F,5,FALSE)</f>
        <v>EST / LAT</v>
      </c>
      <c r="F59" s="210" t="str">
        <f>VLOOKUP(B59,Startlist!B:H,7,FALSE)</f>
        <v>Lada VFTS</v>
      </c>
      <c r="G59" s="210" t="str">
        <f>VLOOKUP(B59,Startlist!B:H,6,FALSE)</f>
        <v>Yellow Racing</v>
      </c>
      <c r="H59" s="218" t="str">
        <f>VLOOKUP(B59,Results!B:P,15,FALSE)</f>
        <v> 1:25.38,7</v>
      </c>
    </row>
    <row r="60" spans="1:8" ht="15" customHeight="1">
      <c r="A60" s="216">
        <f t="shared" si="0"/>
        <v>53</v>
      </c>
      <c r="B60" s="176">
        <v>156</v>
      </c>
      <c r="C60" s="209" t="str">
        <f>VLOOKUP(B60,Startlist!B:F,2,FALSE)</f>
        <v>E9</v>
      </c>
      <c r="D60" s="210" t="str">
        <f>CONCATENATE(VLOOKUP(B60,Startlist!B:H,3,FALSE)," / ",VLOOKUP(B60,Startlist!B:H,4,FALSE))</f>
        <v>Villu Mättik / Kristjan Len</v>
      </c>
      <c r="E60" s="211" t="str">
        <f>VLOOKUP(B60,Startlist!B:F,5,FALSE)</f>
        <v>EST</v>
      </c>
      <c r="F60" s="210" t="str">
        <f>VLOOKUP(B60,Startlist!B:H,7,FALSE)</f>
        <v>Lada VFTS</v>
      </c>
      <c r="G60" s="210" t="str">
        <f>VLOOKUP(B60,Startlist!B:H,6,FALSE)</f>
        <v>SK Villu</v>
      </c>
      <c r="H60" s="218" t="str">
        <f>VLOOKUP(B60,Results!B:P,15,FALSE)</f>
        <v> 1:28.24,5</v>
      </c>
    </row>
    <row r="61" spans="1:8" ht="15" customHeight="1">
      <c r="A61" s="216">
        <f t="shared" si="0"/>
        <v>54</v>
      </c>
      <c r="B61" s="176">
        <v>149</v>
      </c>
      <c r="C61" s="209" t="str">
        <f>VLOOKUP(B61,Startlist!B:F,2,FALSE)</f>
        <v>E13</v>
      </c>
      <c r="D61" s="210" t="str">
        <f>CONCATENATE(VLOOKUP(B61,Startlist!B:H,3,FALSE)," / ",VLOOKUP(B61,Startlist!B:H,4,FALSE))</f>
        <v>Kaido Vilu / Andrus Markson</v>
      </c>
      <c r="E61" s="211" t="str">
        <f>VLOOKUP(B61,Startlist!B:F,5,FALSE)</f>
        <v>EST</v>
      </c>
      <c r="F61" s="210" t="str">
        <f>VLOOKUP(B61,Startlist!B:H,7,FALSE)</f>
        <v>GAZ 51</v>
      </c>
      <c r="G61" s="210" t="str">
        <f>VLOOKUP(B61,Startlist!B:H,6,FALSE)</f>
        <v>GAZ Ralliklubi</v>
      </c>
      <c r="H61" s="218" t="str">
        <f>VLOOKUP(B61,Results!B:P,15,FALSE)</f>
        <v> 1:28.26,4</v>
      </c>
    </row>
    <row r="62" spans="1:8" ht="15" customHeight="1">
      <c r="A62" s="216">
        <f t="shared" si="0"/>
        <v>55</v>
      </c>
      <c r="B62" s="176">
        <v>70</v>
      </c>
      <c r="C62" s="209" t="str">
        <f>VLOOKUP(B62,Startlist!B:F,2,FALSE)</f>
        <v>E11</v>
      </c>
      <c r="D62" s="210" t="str">
        <f>CONCATENATE(VLOOKUP(B62,Startlist!B:H,3,FALSE)," / ",VLOOKUP(B62,Startlist!B:H,4,FALSE))</f>
        <v>Raiko Aru / Veiko Kullamäe</v>
      </c>
      <c r="E62" s="211" t="str">
        <f>VLOOKUP(B62,Startlist!B:F,5,FALSE)</f>
        <v>EST</v>
      </c>
      <c r="F62" s="210" t="str">
        <f>VLOOKUP(B62,Startlist!B:H,7,FALSE)</f>
        <v>BMW 325</v>
      </c>
      <c r="G62" s="210" t="str">
        <f>VLOOKUP(B62,Startlist!B:H,6,FALSE)</f>
        <v>ECOM Motorsport</v>
      </c>
      <c r="H62" s="218" t="str">
        <f>VLOOKUP(B62,Results!B:P,15,FALSE)</f>
        <v> 1:28.27,5</v>
      </c>
    </row>
    <row r="63" spans="1:8" ht="15" customHeight="1">
      <c r="A63" s="216">
        <f t="shared" si="0"/>
        <v>56</v>
      </c>
      <c r="B63" s="176">
        <v>136</v>
      </c>
      <c r="C63" s="209" t="str">
        <f>VLOOKUP(B63,Startlist!B:F,2,FALSE)</f>
        <v>E10</v>
      </c>
      <c r="D63" s="210" t="str">
        <f>CONCATENATE(VLOOKUP(B63,Startlist!B:H,3,FALSE)," / ",VLOOKUP(B63,Startlist!B:H,4,FALSE))</f>
        <v>Marten Madissoo / Vivo Pender</v>
      </c>
      <c r="E63" s="211" t="str">
        <f>VLOOKUP(B63,Startlist!B:F,5,FALSE)</f>
        <v>EST</v>
      </c>
      <c r="F63" s="210" t="str">
        <f>VLOOKUP(B63,Startlist!B:H,7,FALSE)</f>
        <v>Ford Fiesta</v>
      </c>
      <c r="G63" s="210" t="str">
        <f>VLOOKUP(B63,Startlist!B:H,6,FALSE)</f>
        <v>T.T. Racing Team</v>
      </c>
      <c r="H63" s="218" t="str">
        <f>VLOOKUP(B63,Results!B:P,15,FALSE)</f>
        <v> 1:30.58,6</v>
      </c>
    </row>
    <row r="64" spans="1:8" ht="15" customHeight="1">
      <c r="A64" s="216">
        <f t="shared" si="0"/>
        <v>57</v>
      </c>
      <c r="B64" s="176">
        <v>153</v>
      </c>
      <c r="C64" s="209" t="str">
        <f>VLOOKUP(B64,Startlist!B:F,2,FALSE)</f>
        <v>E13</v>
      </c>
      <c r="D64" s="210" t="str">
        <f>CONCATENATE(VLOOKUP(B64,Startlist!B:H,3,FALSE)," / ",VLOOKUP(B64,Startlist!B:H,4,FALSE))</f>
        <v>Rünno Niitsalu / Jaanus Pedius</v>
      </c>
      <c r="E64" s="211" t="str">
        <f>VLOOKUP(B64,Startlist!B:F,5,FALSE)</f>
        <v>EST</v>
      </c>
      <c r="F64" s="210" t="str">
        <f>VLOOKUP(B64,Startlist!B:H,7,FALSE)</f>
        <v>GAZ 53</v>
      </c>
      <c r="G64" s="210" t="str">
        <f>VLOOKUP(B64,Startlist!B:H,6,FALSE)</f>
        <v>GAZ Ralliklubi</v>
      </c>
      <c r="H64" s="218" t="str">
        <f>VLOOKUP(B64,Results!B:P,15,FALSE)</f>
        <v> 1:33.18,6</v>
      </c>
    </row>
    <row r="65" spans="1:8" ht="15" customHeight="1">
      <c r="A65" s="216">
        <f t="shared" si="0"/>
        <v>58</v>
      </c>
      <c r="B65" s="176">
        <v>124</v>
      </c>
      <c r="C65" s="209" t="str">
        <f>VLOOKUP(B65,Startlist!B:F,2,FALSE)</f>
        <v>E11</v>
      </c>
      <c r="D65" s="210" t="str">
        <f>CONCATENATE(VLOOKUP(B65,Startlist!B:H,3,FALSE)," / ",VLOOKUP(B65,Startlist!B:H,4,FALSE))</f>
        <v>Bogdan Shemet / Heldur Allas</v>
      </c>
      <c r="E65" s="211" t="str">
        <f>VLOOKUP(B65,Startlist!B:F,5,FALSE)</f>
        <v>EST</v>
      </c>
      <c r="F65" s="210" t="str">
        <f>VLOOKUP(B65,Startlist!B:H,7,FALSE)</f>
        <v>BMW 320</v>
      </c>
      <c r="G65" s="210" t="str">
        <f>VLOOKUP(B65,Startlist!B:H,6,FALSE)</f>
        <v>ECOM Motorsport</v>
      </c>
      <c r="H65" s="218" t="str">
        <f>VLOOKUP(B65,Results!B:P,15,FALSE)</f>
        <v> 1:38.10,6</v>
      </c>
    </row>
    <row r="66" spans="1:8" ht="15" customHeight="1">
      <c r="A66" s="216"/>
      <c r="B66" s="176">
        <v>30</v>
      </c>
      <c r="C66" s="209" t="str">
        <f>VLOOKUP(B66,Startlist!B:F,2,FALSE)</f>
        <v>A8</v>
      </c>
      <c r="D66" s="210" t="str">
        <f>CONCATENATE(VLOOKUP(B66,Startlist!B:H,3,FALSE)," / ",VLOOKUP(B66,Startlist!B:H,4,FALSE))</f>
        <v>Allan Ilves / Kristo Tamm</v>
      </c>
      <c r="E66" s="211" t="str">
        <f>VLOOKUP(B66,Startlist!B:F,5,FALSE)</f>
        <v>EST</v>
      </c>
      <c r="F66" s="210" t="str">
        <f>VLOOKUP(B66,Startlist!B:H,7,FALSE)</f>
        <v>Mitsubishi Lancer Evo 8</v>
      </c>
      <c r="G66" s="210" t="str">
        <f>VLOOKUP(B66,Startlist!B:H,6,FALSE)</f>
        <v>Carglass Motorsport</v>
      </c>
      <c r="H66" s="271" t="s">
        <v>2996</v>
      </c>
    </row>
    <row r="67" spans="1:8" ht="15" customHeight="1">
      <c r="A67" s="216"/>
      <c r="B67" s="176">
        <v>31</v>
      </c>
      <c r="C67" s="209" t="str">
        <f>VLOOKUP(B67,Startlist!B:F,2,FALSE)</f>
        <v>E12</v>
      </c>
      <c r="D67" s="210" t="str">
        <f>CONCATENATE(VLOOKUP(B67,Startlist!B:H,3,FALSE)," / ",VLOOKUP(B67,Startlist!B:H,4,FALSE))</f>
        <v>Arsi Tupits / Oliver Tampuu</v>
      </c>
      <c r="E67" s="211" t="str">
        <f>VLOOKUP(B67,Startlist!B:F,5,FALSE)</f>
        <v>EST</v>
      </c>
      <c r="F67" s="210" t="str">
        <f>VLOOKUP(B67,Startlist!B:H,7,FALSE)</f>
        <v>Mitsubishi Lancer Evo 6</v>
      </c>
      <c r="G67" s="210" t="str">
        <f>VLOOKUP(B67,Startlist!B:H,6,FALSE)</f>
        <v>PSC Motorsport</v>
      </c>
      <c r="H67" s="271" t="s">
        <v>2996</v>
      </c>
    </row>
    <row r="68" spans="1:8" ht="15" customHeight="1">
      <c r="A68" s="216"/>
      <c r="B68" s="176">
        <v>34</v>
      </c>
      <c r="C68" s="209" t="str">
        <f>VLOOKUP(B68,Startlist!B:F,2,FALSE)</f>
        <v>A6</v>
      </c>
      <c r="D68" s="210" t="str">
        <f>CONCATENATE(VLOOKUP(B68,Startlist!B:H,3,FALSE)," / ",VLOOKUP(B68,Startlist!B:H,4,FALSE))</f>
        <v>Rainer Rohtmets / Rauno Rohtmets</v>
      </c>
      <c r="E68" s="211" t="str">
        <f>VLOOKUP(B68,Startlist!B:F,5,FALSE)</f>
        <v>EST</v>
      </c>
      <c r="F68" s="210" t="str">
        <f>VLOOKUP(B68,Startlist!B:H,7,FALSE)</f>
        <v>Citroen C2 R2 Max</v>
      </c>
      <c r="G68" s="210" t="str">
        <f>VLOOKUP(B68,Startlist!B:H,6,FALSE)</f>
        <v>Printsport</v>
      </c>
      <c r="H68" s="271" t="s">
        <v>2996</v>
      </c>
    </row>
    <row r="69" spans="1:8" ht="15" customHeight="1">
      <c r="A69" s="216"/>
      <c r="B69" s="176">
        <v>35</v>
      </c>
      <c r="C69" s="209" t="str">
        <f>VLOOKUP(B69,Startlist!B:F,2,FALSE)</f>
        <v>N3</v>
      </c>
      <c r="D69" s="210" t="str">
        <f>CONCATENATE(VLOOKUP(B69,Startlist!B:H,3,FALSE)," / ",VLOOKUP(B69,Startlist!B:H,4,FALSE))</f>
        <v>Sander Siniorg / Annika Arnek</v>
      </c>
      <c r="E69" s="211" t="str">
        <f>VLOOKUP(B69,Startlist!B:F,5,FALSE)</f>
        <v>EST</v>
      </c>
      <c r="F69" s="210" t="str">
        <f>VLOOKUP(B69,Startlist!B:H,7,FALSE)</f>
        <v>Honda Civic Type-R</v>
      </c>
      <c r="G69" s="210" t="str">
        <f>VLOOKUP(B69,Startlist!B:H,6,FALSE)</f>
        <v>Prorehv Rally Team</v>
      </c>
      <c r="H69" s="271" t="s">
        <v>2996</v>
      </c>
    </row>
    <row r="70" spans="1:8" ht="15" customHeight="1">
      <c r="A70" s="216"/>
      <c r="B70" s="176">
        <v>41</v>
      </c>
      <c r="C70" s="209" t="str">
        <f>VLOOKUP(B70,Startlist!B:F,2,FALSE)</f>
        <v>E10</v>
      </c>
      <c r="D70" s="210" t="str">
        <f>CONCATENATE(VLOOKUP(B70,Startlist!B:H,3,FALSE)," / ",VLOOKUP(B70,Startlist!B:H,4,FALSE))</f>
        <v>Lembit Soe / Ahto Pihlas</v>
      </c>
      <c r="E70" s="211" t="str">
        <f>VLOOKUP(B70,Startlist!B:F,5,FALSE)</f>
        <v>EST</v>
      </c>
      <c r="F70" s="210" t="str">
        <f>VLOOKUP(B70,Startlist!B:H,7,FALSE)</f>
        <v>Toyota Starlet</v>
      </c>
      <c r="G70" s="210" t="str">
        <f>VLOOKUP(B70,Startlist!B:H,6,FALSE)</f>
        <v>Sar-Tech Motorsport</v>
      </c>
      <c r="H70" s="271" t="s">
        <v>2996</v>
      </c>
    </row>
    <row r="71" spans="1:8" ht="15" customHeight="1">
      <c r="A71" s="216"/>
      <c r="B71" s="176">
        <v>42</v>
      </c>
      <c r="C71" s="209" t="str">
        <f>VLOOKUP(B71,Startlist!B:F,2,FALSE)</f>
        <v>E11</v>
      </c>
      <c r="D71" s="210" t="str">
        <f>CONCATENATE(VLOOKUP(B71,Startlist!B:H,3,FALSE)," / ",VLOOKUP(B71,Startlist!B:H,4,FALSE))</f>
        <v>Vallo Nuuter / Toomas Keskküla</v>
      </c>
      <c r="E71" s="211" t="str">
        <f>VLOOKUP(B71,Startlist!B:F,5,FALSE)</f>
        <v>EST</v>
      </c>
      <c r="F71" s="210" t="str">
        <f>VLOOKUP(B71,Startlist!B:H,7,FALSE)</f>
        <v>BMW M3</v>
      </c>
      <c r="G71" s="210" t="str">
        <f>VLOOKUP(B71,Startlist!B:H,6,FALSE)</f>
        <v>LaitseRallyPark</v>
      </c>
      <c r="H71" s="271" t="s">
        <v>2996</v>
      </c>
    </row>
    <row r="72" spans="1:8" ht="15" customHeight="1">
      <c r="A72" s="216"/>
      <c r="B72" s="176">
        <v>43</v>
      </c>
      <c r="C72" s="209" t="str">
        <f>VLOOKUP(B72,Startlist!B:F,2,FALSE)</f>
        <v>E11</v>
      </c>
      <c r="D72" s="210" t="str">
        <f>CONCATENATE(VLOOKUP(B72,Startlist!B:H,3,FALSE)," / ",VLOOKUP(B72,Startlist!B:H,4,FALSE))</f>
        <v>Argo Kuutok / Erik Sher</v>
      </c>
      <c r="E72" s="211" t="str">
        <f>VLOOKUP(B72,Startlist!B:F,5,FALSE)</f>
        <v>EST</v>
      </c>
      <c r="F72" s="210" t="str">
        <f>VLOOKUP(B72,Startlist!B:H,7,FALSE)</f>
        <v>BMW M3</v>
      </c>
      <c r="G72" s="210" t="str">
        <f>VLOOKUP(B72,Startlist!B:H,6,FALSE)</f>
        <v>LaitseRallyPark</v>
      </c>
      <c r="H72" s="271" t="s">
        <v>2996</v>
      </c>
    </row>
    <row r="73" spans="1:8" ht="15" customHeight="1">
      <c r="A73" s="216"/>
      <c r="B73" s="176">
        <v>50</v>
      </c>
      <c r="C73" s="209" t="str">
        <f>VLOOKUP(B73,Startlist!B:F,2,FALSE)</f>
        <v>A6</v>
      </c>
      <c r="D73" s="210" t="str">
        <f>CONCATENATE(VLOOKUP(B73,Startlist!B:H,3,FALSE)," / ",VLOOKUP(B73,Startlist!B:H,4,FALSE))</f>
        <v>Kristen Kelement / Timo Kasesalu</v>
      </c>
      <c r="E73" s="211" t="str">
        <f>VLOOKUP(B73,Startlist!B:F,5,FALSE)</f>
        <v>EST</v>
      </c>
      <c r="F73" s="210" t="str">
        <f>VLOOKUP(B73,Startlist!B:H,7,FALSE)</f>
        <v>Citroen C2 R2 Max</v>
      </c>
      <c r="G73" s="210" t="str">
        <f>VLOOKUP(B73,Startlist!B:H,6,FALSE)</f>
        <v>Kristen Kelement</v>
      </c>
      <c r="H73" s="271" t="s">
        <v>2996</v>
      </c>
    </row>
    <row r="74" spans="1:8" ht="15" customHeight="1">
      <c r="A74" s="216"/>
      <c r="B74" s="176">
        <v>51</v>
      </c>
      <c r="C74" s="209" t="str">
        <f>VLOOKUP(B74,Startlist!B:F,2,FALSE)</f>
        <v>A7</v>
      </c>
      <c r="D74" s="210" t="str">
        <f>CONCATENATE(VLOOKUP(B74,Startlist!B:H,3,FALSE)," / ",VLOOKUP(B74,Startlist!B:H,4,FALSE))</f>
        <v>David Sultanjants / Siim Oja</v>
      </c>
      <c r="E74" s="211" t="str">
        <f>VLOOKUP(B74,Startlist!B:F,5,FALSE)</f>
        <v>EST</v>
      </c>
      <c r="F74" s="210" t="str">
        <f>VLOOKUP(B74,Startlist!B:H,7,FALSE)</f>
        <v>Honda Civic Type-R</v>
      </c>
      <c r="G74" s="210" t="str">
        <f>VLOOKUP(B74,Startlist!B:H,6,FALSE)</f>
        <v>G.M.Racing SK</v>
      </c>
      <c r="H74" s="271" t="s">
        <v>2996</v>
      </c>
    </row>
    <row r="75" spans="1:8" ht="15" customHeight="1">
      <c r="A75" s="216"/>
      <c r="B75" s="176">
        <v>52</v>
      </c>
      <c r="C75" s="209" t="str">
        <f>VLOOKUP(B75,Startlist!B:F,2,FALSE)</f>
        <v>N3</v>
      </c>
      <c r="D75" s="210" t="str">
        <f>CONCATENATE(VLOOKUP(B75,Startlist!B:H,3,FALSE)," / ",VLOOKUP(B75,Startlist!B:H,4,FALSE))</f>
        <v>Ivar Rühka / Priit Hain</v>
      </c>
      <c r="E75" s="211" t="str">
        <f>VLOOKUP(B75,Startlist!B:F,5,FALSE)</f>
        <v>EST</v>
      </c>
      <c r="F75" s="210" t="str">
        <f>VLOOKUP(B75,Startlist!B:H,7,FALSE)</f>
        <v>Renault Clio</v>
      </c>
      <c r="G75" s="210" t="str">
        <f>VLOOKUP(B75,Startlist!B:H,6,FALSE)</f>
        <v>OK TSK</v>
      </c>
      <c r="H75" s="271" t="s">
        <v>2996</v>
      </c>
    </row>
    <row r="76" spans="1:8" ht="15" customHeight="1">
      <c r="A76" s="216"/>
      <c r="B76" s="176">
        <v>53</v>
      </c>
      <c r="C76" s="209" t="str">
        <f>VLOOKUP(B76,Startlist!B:F,2,FALSE)</f>
        <v>N3</v>
      </c>
      <c r="D76" s="210" t="str">
        <f>CONCATENATE(VLOOKUP(B76,Startlist!B:H,3,FALSE)," / ",VLOOKUP(B76,Startlist!B:H,4,FALSE))</f>
        <v>Kevin Kuusik / Carl Terras</v>
      </c>
      <c r="E76" s="211" t="str">
        <f>VLOOKUP(B76,Startlist!B:F,5,FALSE)</f>
        <v>EST</v>
      </c>
      <c r="F76" s="210" t="str">
        <f>VLOOKUP(B76,Startlist!B:H,7,FALSE)</f>
        <v>Renault Clio Ragnotti</v>
      </c>
      <c r="G76" s="210" t="str">
        <f>VLOOKUP(B76,Startlist!B:H,6,FALSE)</f>
        <v>OT Racing</v>
      </c>
      <c r="H76" s="271" t="s">
        <v>2996</v>
      </c>
    </row>
    <row r="77" spans="1:8" ht="15" customHeight="1">
      <c r="A77" s="216"/>
      <c r="B77" s="176">
        <v>66</v>
      </c>
      <c r="C77" s="209" t="str">
        <f>VLOOKUP(B77,Startlist!B:F,2,FALSE)</f>
        <v>E10</v>
      </c>
      <c r="D77" s="210" t="str">
        <f>CONCATENATE(VLOOKUP(B77,Startlist!B:H,3,FALSE)," / ",VLOOKUP(B77,Startlist!B:H,4,FALSE))</f>
        <v>Ken Torn / Riivo Mesila</v>
      </c>
      <c r="E77" s="211" t="str">
        <f>VLOOKUP(B77,Startlist!B:F,5,FALSE)</f>
        <v>EST</v>
      </c>
      <c r="F77" s="210" t="str">
        <f>VLOOKUP(B77,Startlist!B:H,7,FALSE)</f>
        <v>Mitsubishi Colt</v>
      </c>
      <c r="G77" s="210" t="str">
        <f>VLOOKUP(B77,Startlist!B:H,6,FALSE)</f>
        <v>Sar-Tech Motorsport</v>
      </c>
      <c r="H77" s="271" t="s">
        <v>2996</v>
      </c>
    </row>
    <row r="78" spans="1:8" ht="15" customHeight="1">
      <c r="A78" s="216"/>
      <c r="B78" s="176">
        <v>72</v>
      </c>
      <c r="C78" s="209" t="str">
        <f>VLOOKUP(B78,Startlist!B:F,2,FALSE)</f>
        <v>E10</v>
      </c>
      <c r="D78" s="210" t="str">
        <f>CONCATENATE(VLOOKUP(B78,Startlist!B:H,3,FALSE)," / ",VLOOKUP(B78,Startlist!B:H,4,FALSE))</f>
        <v>Harri Rodendau / Aivo Rahu</v>
      </c>
      <c r="E78" s="211" t="str">
        <f>VLOOKUP(B78,Startlist!B:F,5,FALSE)</f>
        <v>EST</v>
      </c>
      <c r="F78" s="210" t="str">
        <f>VLOOKUP(B78,Startlist!B:H,7,FALSE)</f>
        <v>Ford Escort MK2</v>
      </c>
      <c r="G78" s="210" t="str">
        <f>VLOOKUP(B78,Startlist!B:H,6,FALSE)</f>
        <v>OMP Motorsport</v>
      </c>
      <c r="H78" s="271" t="s">
        <v>2996</v>
      </c>
    </row>
    <row r="79" spans="1:8" ht="15" customHeight="1">
      <c r="A79" s="216"/>
      <c r="B79" s="176">
        <v>84</v>
      </c>
      <c r="C79" s="209" t="str">
        <f>VLOOKUP(B79,Startlist!B:F,2,FALSE)</f>
        <v>N3</v>
      </c>
      <c r="D79" s="210" t="str">
        <f>CONCATENATE(VLOOKUP(B79,Startlist!B:H,3,FALSE)," / ",VLOOKUP(B79,Startlist!B:H,4,FALSE))</f>
        <v>Tanel Müürsepp / Neeme Järvpōld</v>
      </c>
      <c r="E79" s="211" t="str">
        <f>VLOOKUP(B79,Startlist!B:F,5,FALSE)</f>
        <v>EST</v>
      </c>
      <c r="F79" s="210" t="str">
        <f>VLOOKUP(B79,Startlist!B:H,7,FALSE)</f>
        <v>Honda Civic Type-R</v>
      </c>
      <c r="G79" s="210" t="str">
        <f>VLOOKUP(B79,Startlist!B:H,6,FALSE)</f>
        <v>G.M.Racing SK</v>
      </c>
      <c r="H79" s="271" t="s">
        <v>2996</v>
      </c>
    </row>
    <row r="80" spans="1:8" ht="15" customHeight="1">
      <c r="A80" s="216"/>
      <c r="B80" s="176">
        <v>92</v>
      </c>
      <c r="C80" s="209" t="str">
        <f>VLOOKUP(B80,Startlist!B:F,2,FALSE)</f>
        <v>E10</v>
      </c>
      <c r="D80" s="210" t="str">
        <f>CONCATENATE(VLOOKUP(B80,Startlist!B:H,3,FALSE)," / ",VLOOKUP(B80,Startlist!B:H,4,FALSE))</f>
        <v>Ott Mesikäpp / Alvar Kuutok</v>
      </c>
      <c r="E80" s="211" t="str">
        <f>VLOOKUP(B80,Startlist!B:F,5,FALSE)</f>
        <v>EST</v>
      </c>
      <c r="F80" s="210" t="str">
        <f>VLOOKUP(B80,Startlist!B:H,7,FALSE)</f>
        <v>Lada 2105</v>
      </c>
      <c r="G80" s="210" t="str">
        <f>VLOOKUP(B80,Startlist!B:H,6,FALSE)</f>
        <v>LaitseRallyPark</v>
      </c>
      <c r="H80" s="271" t="s">
        <v>2996</v>
      </c>
    </row>
    <row r="81" spans="1:8" ht="15" customHeight="1">
      <c r="A81" s="216"/>
      <c r="B81" s="176">
        <v>101</v>
      </c>
      <c r="C81" s="209" t="str">
        <f>VLOOKUP(B81,Startlist!B:F,2,FALSE)</f>
        <v>E9</v>
      </c>
      <c r="D81" s="210" t="str">
        <f>CONCATENATE(VLOOKUP(B81,Startlist!B:H,3,FALSE)," / ",VLOOKUP(B81,Startlist!B:H,4,FALSE))</f>
        <v>Kristian Pints / Cristen Laos</v>
      </c>
      <c r="E81" s="211" t="str">
        <f>VLOOKUP(B81,Startlist!B:F,5,FALSE)</f>
        <v>EST</v>
      </c>
      <c r="F81" s="210" t="str">
        <f>VLOOKUP(B81,Startlist!B:H,7,FALSE)</f>
        <v>Lada VFTS</v>
      </c>
      <c r="G81" s="210" t="str">
        <f>VLOOKUP(B81,Startlist!B:H,6,FALSE)</f>
        <v>Sar-Tech Motorsport</v>
      </c>
      <c r="H81" s="271" t="s">
        <v>2996</v>
      </c>
    </row>
    <row r="82" spans="1:8" ht="15" customHeight="1">
      <c r="A82" s="216"/>
      <c r="B82" s="176">
        <v>102</v>
      </c>
      <c r="C82" s="209" t="str">
        <f>VLOOKUP(B82,Startlist!B:F,2,FALSE)</f>
        <v>E11</v>
      </c>
      <c r="D82" s="210" t="str">
        <f>CONCATENATE(VLOOKUP(B82,Startlist!B:H,3,FALSE)," / ",VLOOKUP(B82,Startlist!B:H,4,FALSE))</f>
        <v>Madis Vanaselja / Jaanus Hōbemägi</v>
      </c>
      <c r="E82" s="211" t="str">
        <f>VLOOKUP(B82,Startlist!B:F,5,FALSE)</f>
        <v>EST</v>
      </c>
      <c r="F82" s="210" t="str">
        <f>VLOOKUP(B82,Startlist!B:H,7,FALSE)</f>
        <v>BMW E30</v>
      </c>
      <c r="G82" s="210" t="str">
        <f>VLOOKUP(B82,Startlist!B:H,6,FALSE)</f>
        <v>LaitseRallyPark</v>
      </c>
      <c r="H82" s="271" t="s">
        <v>2996</v>
      </c>
    </row>
    <row r="83" spans="1:8" ht="15" customHeight="1">
      <c r="A83" s="216"/>
      <c r="B83" s="176">
        <v>107</v>
      </c>
      <c r="C83" s="209" t="str">
        <f>VLOOKUP(B83,Startlist!B:F,2,FALSE)</f>
        <v>E10</v>
      </c>
      <c r="D83" s="210" t="str">
        <f>CONCATENATE(VLOOKUP(B83,Startlist!B:H,3,FALSE)," / ",VLOOKUP(B83,Startlist!B:H,4,FALSE))</f>
        <v>Kasper Koosa / Tarvi Poola</v>
      </c>
      <c r="E83" s="211" t="str">
        <f>VLOOKUP(B83,Startlist!B:F,5,FALSE)</f>
        <v>EST</v>
      </c>
      <c r="F83" s="210" t="str">
        <f>VLOOKUP(B83,Startlist!B:H,7,FALSE)</f>
        <v>Nissan Sunny</v>
      </c>
      <c r="G83" s="210" t="str">
        <f>VLOOKUP(B83,Startlist!B:H,6,FALSE)</f>
        <v>ECOM Motorsport</v>
      </c>
      <c r="H83" s="271" t="s">
        <v>2996</v>
      </c>
    </row>
    <row r="84" spans="1:8" ht="15" customHeight="1">
      <c r="A84" s="216"/>
      <c r="B84" s="176">
        <v>128</v>
      </c>
      <c r="C84" s="209" t="str">
        <f>VLOOKUP(B84,Startlist!B:F,2,FALSE)</f>
        <v>E9</v>
      </c>
      <c r="D84" s="210" t="str">
        <f>CONCATENATE(VLOOKUP(B84,Startlist!B:H,3,FALSE)," / ",VLOOKUP(B84,Startlist!B:H,4,FALSE))</f>
        <v>Tauri Pihlas / Ott Kiil</v>
      </c>
      <c r="E84" s="211" t="str">
        <f>VLOOKUP(B84,Startlist!B:F,5,FALSE)</f>
        <v>EST</v>
      </c>
      <c r="F84" s="210" t="str">
        <f>VLOOKUP(B84,Startlist!B:H,7,FALSE)</f>
        <v>Toyota Starlet</v>
      </c>
      <c r="G84" s="210" t="str">
        <f>VLOOKUP(B84,Startlist!B:H,6,FALSE)</f>
        <v>Sar-Tech Motorsport</v>
      </c>
      <c r="H84" s="271" t="s">
        <v>2996</v>
      </c>
    </row>
    <row r="85" spans="1:8" ht="15" customHeight="1">
      <c r="A85" s="216"/>
      <c r="B85" s="176">
        <v>134</v>
      </c>
      <c r="C85" s="209" t="str">
        <f>VLOOKUP(B85,Startlist!B:F,2,FALSE)</f>
        <v>E10</v>
      </c>
      <c r="D85" s="210" t="str">
        <f>CONCATENATE(VLOOKUP(B85,Startlist!B:H,3,FALSE)," / ",VLOOKUP(B85,Startlist!B:H,4,FALSE))</f>
        <v>Raigo Reimal / Kermo Prants</v>
      </c>
      <c r="E85" s="211" t="str">
        <f>VLOOKUP(B85,Startlist!B:F,5,FALSE)</f>
        <v>EST</v>
      </c>
      <c r="F85" s="210" t="str">
        <f>VLOOKUP(B85,Startlist!B:H,7,FALSE)</f>
        <v>VW Golf</v>
      </c>
      <c r="G85" s="210" t="str">
        <f>VLOOKUP(B85,Startlist!B:H,6,FALSE)</f>
        <v>Sar-Tech Motorsport</v>
      </c>
      <c r="H85" s="271" t="s">
        <v>2996</v>
      </c>
    </row>
    <row r="86" spans="1:8" ht="15" customHeight="1">
      <c r="A86" s="216"/>
      <c r="B86" s="176">
        <v>135</v>
      </c>
      <c r="C86" s="209" t="str">
        <f>VLOOKUP(B86,Startlist!B:F,2,FALSE)</f>
        <v>E9</v>
      </c>
      <c r="D86" s="210" t="str">
        <f>CONCATENATE(VLOOKUP(B86,Startlist!B:H,3,FALSE)," / ",VLOOKUP(B86,Startlist!B:H,4,FALSE))</f>
        <v>Janek Jelle / Vaido Tali</v>
      </c>
      <c r="E86" s="211" t="str">
        <f>VLOOKUP(B86,Startlist!B:F,5,FALSE)</f>
        <v>EST</v>
      </c>
      <c r="F86" s="210" t="str">
        <f>VLOOKUP(B86,Startlist!B:H,7,FALSE)</f>
        <v>Lada VFTS</v>
      </c>
      <c r="G86" s="210" t="str">
        <f>VLOOKUP(B86,Startlist!B:H,6,FALSE)</f>
        <v>Tamsalu AMK</v>
      </c>
      <c r="H86" s="271" t="s">
        <v>2996</v>
      </c>
    </row>
    <row r="87" spans="1:8" ht="15" customHeight="1">
      <c r="A87" s="216"/>
      <c r="B87" s="176">
        <v>137</v>
      </c>
      <c r="C87" s="209" t="str">
        <f>VLOOKUP(B87,Startlist!B:F,2,FALSE)</f>
        <v>E10</v>
      </c>
      <c r="D87" s="210" t="str">
        <f>CONCATENATE(VLOOKUP(B87,Startlist!B:H,3,FALSE)," / ",VLOOKUP(B87,Startlist!B:H,4,FALSE))</f>
        <v>Erkko East / Indrek Jōeäär</v>
      </c>
      <c r="E87" s="211" t="str">
        <f>VLOOKUP(B87,Startlist!B:F,5,FALSE)</f>
        <v>EST</v>
      </c>
      <c r="F87" s="210" t="str">
        <f>VLOOKUP(B87,Startlist!B:H,7,FALSE)</f>
        <v>Ford Escort RS2000</v>
      </c>
      <c r="G87" s="210" t="str">
        <f>VLOOKUP(B87,Startlist!B:H,6,FALSE)</f>
        <v>OT Racing</v>
      </c>
      <c r="H87" s="271" t="s">
        <v>2996</v>
      </c>
    </row>
    <row r="88" spans="1:8" ht="15" customHeight="1">
      <c r="A88" s="216"/>
      <c r="B88" s="176">
        <v>138</v>
      </c>
      <c r="C88" s="209" t="str">
        <f>VLOOKUP(B88,Startlist!B:F,2,FALSE)</f>
        <v>E10</v>
      </c>
      <c r="D88" s="210" t="str">
        <f>CONCATENATE(VLOOKUP(B88,Startlist!B:H,3,FALSE)," / ",VLOOKUP(B88,Startlist!B:H,4,FALSE))</f>
        <v>Indrek Haamer / Andres Tammel</v>
      </c>
      <c r="E88" s="211" t="str">
        <f>VLOOKUP(B88,Startlist!B:F,5,FALSE)</f>
        <v>EST</v>
      </c>
      <c r="F88" s="210" t="str">
        <f>VLOOKUP(B88,Startlist!B:H,7,FALSE)</f>
        <v>VW Golf</v>
      </c>
      <c r="G88" s="210" t="str">
        <f>VLOOKUP(B88,Startlist!B:H,6,FALSE)</f>
        <v>OT Racing</v>
      </c>
      <c r="H88" s="271" t="s">
        <v>2996</v>
      </c>
    </row>
    <row r="89" spans="1:8" ht="15" customHeight="1">
      <c r="A89" s="216"/>
      <c r="B89" s="176">
        <v>139</v>
      </c>
      <c r="C89" s="209" t="str">
        <f>VLOOKUP(B89,Startlist!B:F,2,FALSE)</f>
        <v>E9</v>
      </c>
      <c r="D89" s="210" t="str">
        <f>CONCATENATE(VLOOKUP(B89,Startlist!B:H,3,FALSE)," / ",VLOOKUP(B89,Startlist!B:H,4,FALSE))</f>
        <v>Indrek Irs / Taavi Luik</v>
      </c>
      <c r="E89" s="211" t="str">
        <f>VLOOKUP(B89,Startlist!B:F,5,FALSE)</f>
        <v>EST</v>
      </c>
      <c r="F89" s="210" t="str">
        <f>VLOOKUP(B89,Startlist!B:H,7,FALSE)</f>
        <v>Lada 2101</v>
      </c>
      <c r="G89" s="210" t="str">
        <f>VLOOKUP(B89,Startlist!B:H,6,FALSE)</f>
        <v>SK Villu</v>
      </c>
      <c r="H89" s="271" t="s">
        <v>2996</v>
      </c>
    </row>
    <row r="90" spans="1:8" ht="15" customHeight="1">
      <c r="A90" s="216"/>
      <c r="B90" s="176">
        <v>141</v>
      </c>
      <c r="C90" s="209" t="str">
        <f>VLOOKUP(B90,Startlist!B:F,2,FALSE)</f>
        <v>E9</v>
      </c>
      <c r="D90" s="210" t="str">
        <f>CONCATENATE(VLOOKUP(B90,Startlist!B:H,3,FALSE)," / ",VLOOKUP(B90,Startlist!B:H,4,FALSE))</f>
        <v>Alari Sillaste / Arvo Liimann</v>
      </c>
      <c r="E90" s="211" t="str">
        <f>VLOOKUP(B90,Startlist!B:F,5,FALSE)</f>
        <v>EST</v>
      </c>
      <c r="F90" s="210" t="str">
        <f>VLOOKUP(B90,Startlist!B:H,7,FALSE)</f>
        <v>AZLK 2140</v>
      </c>
      <c r="G90" s="210" t="str">
        <f>VLOOKUP(B90,Startlist!B:H,6,FALSE)</f>
        <v>GAZ Ralliklubi</v>
      </c>
      <c r="H90" s="271" t="s">
        <v>2996</v>
      </c>
    </row>
    <row r="91" spans="1:8" ht="15" customHeight="1">
      <c r="A91" s="216"/>
      <c r="B91" s="176">
        <v>142</v>
      </c>
      <c r="C91" s="209" t="str">
        <f>VLOOKUP(B91,Startlist!B:F,2,FALSE)</f>
        <v>E9</v>
      </c>
      <c r="D91" s="210" t="str">
        <f>CONCATENATE(VLOOKUP(B91,Startlist!B:H,3,FALSE)," / ",VLOOKUP(B91,Startlist!B:H,4,FALSE))</f>
        <v>Rando Aav / Ants Uustalu</v>
      </c>
      <c r="E91" s="211" t="str">
        <f>VLOOKUP(B91,Startlist!B:F,5,FALSE)</f>
        <v>EST</v>
      </c>
      <c r="F91" s="210" t="str">
        <f>VLOOKUP(B91,Startlist!B:H,7,FALSE)</f>
        <v>Lada VFTS</v>
      </c>
      <c r="G91" s="210" t="str">
        <f>VLOOKUP(B91,Startlist!B:H,6,FALSE)</f>
        <v>SK Villu</v>
      </c>
      <c r="H91" s="271" t="s">
        <v>2996</v>
      </c>
    </row>
    <row r="92" spans="1:8" ht="15" customHeight="1">
      <c r="A92" s="216"/>
      <c r="B92" s="176">
        <v>144</v>
      </c>
      <c r="C92" s="209" t="str">
        <f>VLOOKUP(B92,Startlist!B:F,2,FALSE)</f>
        <v>E13</v>
      </c>
      <c r="D92" s="210" t="str">
        <f>CONCATENATE(VLOOKUP(B92,Startlist!B:H,3,FALSE)," / ",VLOOKUP(B92,Startlist!B:H,4,FALSE))</f>
        <v>Taavi Niinemets / Esko Allika</v>
      </c>
      <c r="E92" s="211" t="str">
        <f>VLOOKUP(B92,Startlist!B:F,5,FALSE)</f>
        <v>EST</v>
      </c>
      <c r="F92" s="210" t="str">
        <f>VLOOKUP(B92,Startlist!B:H,7,FALSE)</f>
        <v>GAZ 51A</v>
      </c>
      <c r="G92" s="210" t="str">
        <f>VLOOKUP(B92,Startlist!B:H,6,FALSE)</f>
        <v>GAZ Ralliklubi</v>
      </c>
      <c r="H92" s="271" t="s">
        <v>2996</v>
      </c>
    </row>
    <row r="93" spans="1:8" ht="15" customHeight="1">
      <c r="A93" s="216"/>
      <c r="B93" s="176">
        <v>146</v>
      </c>
      <c r="C93" s="209" t="str">
        <f>VLOOKUP(B93,Startlist!B:F,2,FALSE)</f>
        <v>E13</v>
      </c>
      <c r="D93" s="210" t="str">
        <f>CONCATENATE(VLOOKUP(B93,Startlist!B:H,3,FALSE)," / ",VLOOKUP(B93,Startlist!B:H,4,FALSE))</f>
        <v>Kristo Laadre / Priit Pilden</v>
      </c>
      <c r="E93" s="211" t="str">
        <f>VLOOKUP(B93,Startlist!B:F,5,FALSE)</f>
        <v>EST</v>
      </c>
      <c r="F93" s="210" t="str">
        <f>VLOOKUP(B93,Startlist!B:H,7,FALSE)</f>
        <v>GAZ 51</v>
      </c>
      <c r="G93" s="210" t="str">
        <f>VLOOKUP(B93,Startlist!B:H,6,FALSE)</f>
        <v>GAZ Ralliklubi</v>
      </c>
      <c r="H93" s="271" t="s">
        <v>2996</v>
      </c>
    </row>
    <row r="94" spans="1:8" ht="15" customHeight="1">
      <c r="A94" s="216"/>
      <c r="B94" s="176">
        <v>147</v>
      </c>
      <c r="C94" s="209" t="str">
        <f>VLOOKUP(B94,Startlist!B:F,2,FALSE)</f>
        <v>E13</v>
      </c>
      <c r="D94" s="210" t="str">
        <f>CONCATENATE(VLOOKUP(B94,Startlist!B:H,3,FALSE)," / ",VLOOKUP(B94,Startlist!B:H,4,FALSE))</f>
        <v>Tarmo Silt / Raido Loel</v>
      </c>
      <c r="E94" s="211" t="str">
        <f>VLOOKUP(B94,Startlist!B:F,5,FALSE)</f>
        <v>EST</v>
      </c>
      <c r="F94" s="210" t="str">
        <f>VLOOKUP(B94,Startlist!B:H,7,FALSE)</f>
        <v>GAZ 51</v>
      </c>
      <c r="G94" s="210" t="str">
        <f>VLOOKUP(B94,Startlist!B:H,6,FALSE)</f>
        <v>Märjamaa Rally Team</v>
      </c>
      <c r="H94" s="271" t="s">
        <v>2996</v>
      </c>
    </row>
    <row r="95" spans="1:8" ht="15" customHeight="1">
      <c r="A95" s="216"/>
      <c r="B95" s="176">
        <v>148</v>
      </c>
      <c r="C95" s="209" t="str">
        <f>VLOOKUP(B95,Startlist!B:F,2,FALSE)</f>
        <v>E13</v>
      </c>
      <c r="D95" s="210" t="str">
        <f>CONCATENATE(VLOOKUP(B95,Startlist!B:H,3,FALSE)," / ",VLOOKUP(B95,Startlist!B:H,4,FALSE))</f>
        <v>Toomas Repp / Oliver Ojaveer</v>
      </c>
      <c r="E95" s="211" t="str">
        <f>VLOOKUP(B95,Startlist!B:F,5,FALSE)</f>
        <v>EST</v>
      </c>
      <c r="F95" s="210" t="str">
        <f>VLOOKUP(B95,Startlist!B:H,7,FALSE)</f>
        <v>GAZ 53</v>
      </c>
      <c r="G95" s="210" t="str">
        <f>VLOOKUP(B95,Startlist!B:H,6,FALSE)</f>
        <v>G.M.Racing SK</v>
      </c>
      <c r="H95" s="271" t="s">
        <v>2996</v>
      </c>
    </row>
    <row r="96" spans="1:8" ht="15" customHeight="1">
      <c r="A96" s="216"/>
      <c r="B96" s="176">
        <v>151</v>
      </c>
      <c r="C96" s="209" t="str">
        <f>VLOOKUP(B96,Startlist!B:F,2,FALSE)</f>
        <v>E13</v>
      </c>
      <c r="D96" s="210" t="str">
        <f>CONCATENATE(VLOOKUP(B96,Startlist!B:H,3,FALSE)," / ",VLOOKUP(B96,Startlist!B:H,4,FALSE))</f>
        <v>Ants Kristall / Heiti Mering</v>
      </c>
      <c r="E96" s="211" t="str">
        <f>VLOOKUP(B96,Startlist!B:F,5,FALSE)</f>
        <v>EST</v>
      </c>
      <c r="F96" s="210" t="str">
        <f>VLOOKUP(B96,Startlist!B:H,7,FALSE)</f>
        <v>GAZ 51A</v>
      </c>
      <c r="G96" s="210" t="str">
        <f>VLOOKUP(B96,Startlist!B:H,6,FALSE)</f>
        <v>GAZ Ralliklubi</v>
      </c>
      <c r="H96" s="271" t="s">
        <v>2996</v>
      </c>
    </row>
    <row r="97" spans="1:8" ht="15" customHeight="1">
      <c r="A97" s="216"/>
      <c r="B97" s="176">
        <v>152</v>
      </c>
      <c r="C97" s="209" t="str">
        <f>VLOOKUP(B97,Startlist!B:F,2,FALSE)</f>
        <v>E13</v>
      </c>
      <c r="D97" s="210" t="str">
        <f>CONCATENATE(VLOOKUP(B97,Startlist!B:H,3,FALSE)," / ",VLOOKUP(B97,Startlist!B:H,4,FALSE))</f>
        <v>Janno Nuiamäe / Harri Jōessar</v>
      </c>
      <c r="E97" s="211" t="str">
        <f>VLOOKUP(B97,Startlist!B:F,5,FALSE)</f>
        <v>EST</v>
      </c>
      <c r="F97" s="210" t="str">
        <f>VLOOKUP(B97,Startlist!B:H,7,FALSE)</f>
        <v>GAZ 51</v>
      </c>
      <c r="G97" s="210" t="str">
        <f>VLOOKUP(B97,Startlist!B:H,6,FALSE)</f>
        <v>GAZ Ralliklubi</v>
      </c>
      <c r="H97" s="271" t="s">
        <v>2996</v>
      </c>
    </row>
    <row r="98" spans="1:8" ht="15" customHeight="1">
      <c r="A98" s="216"/>
      <c r="B98" s="176">
        <v>154</v>
      </c>
      <c r="C98" s="209" t="str">
        <f>VLOOKUP(B98,Startlist!B:F,2,FALSE)</f>
        <v>E13</v>
      </c>
      <c r="D98" s="210" t="str">
        <f>CONCATENATE(VLOOKUP(B98,Startlist!B:H,3,FALSE)," / ",VLOOKUP(B98,Startlist!B:H,4,FALSE))</f>
        <v>Veiko Liukanen / Toivo Liukanen</v>
      </c>
      <c r="E98" s="211" t="str">
        <f>VLOOKUP(B98,Startlist!B:F,5,FALSE)</f>
        <v>EST</v>
      </c>
      <c r="F98" s="210" t="str">
        <f>VLOOKUP(B98,Startlist!B:H,7,FALSE)</f>
        <v>GAZ 51</v>
      </c>
      <c r="G98" s="210" t="str">
        <f>VLOOKUP(B98,Startlist!B:H,6,FALSE)</f>
        <v>Märjamaa Rally Team</v>
      </c>
      <c r="H98" s="271" t="s">
        <v>2996</v>
      </c>
    </row>
  </sheetData>
  <sheetProtection/>
  <autoFilter ref="A7:L98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2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6" customWidth="1"/>
  </cols>
  <sheetData>
    <row r="1" ht="15.75">
      <c r="E1" s="1" t="s">
        <v>1788</v>
      </c>
    </row>
    <row r="2" ht="15.75">
      <c r="E2" s="1" t="str">
        <f>Startlist!$F2</f>
        <v>Silveston Saaremaa Rally 2013</v>
      </c>
    </row>
    <row r="3" ht="15">
      <c r="E3" s="65" t="str">
        <f>Startlist!$F3</f>
        <v>October 11.-12. 2013</v>
      </c>
    </row>
    <row r="4" ht="15">
      <c r="E4" s="65" t="str">
        <f>Startlist!$F4</f>
        <v>Saaremaa</v>
      </c>
    </row>
    <row r="5" ht="12.75">
      <c r="H5" s="222"/>
    </row>
    <row r="6" spans="1:8" ht="12.75">
      <c r="A6" s="39"/>
      <c r="B6" s="223" t="s">
        <v>1809</v>
      </c>
      <c r="C6" s="215" t="s">
        <v>1785</v>
      </c>
      <c r="D6" s="213" t="s">
        <v>1786</v>
      </c>
      <c r="E6" s="212"/>
      <c r="F6" s="214" t="s">
        <v>1806</v>
      </c>
      <c r="G6" s="224" t="s">
        <v>1805</v>
      </c>
      <c r="H6" s="9" t="s">
        <v>1798</v>
      </c>
    </row>
    <row r="7" spans="1:9" ht="15" customHeight="1">
      <c r="A7" s="225">
        <v>1</v>
      </c>
      <c r="B7" s="226">
        <v>6</v>
      </c>
      <c r="C7" s="227" t="s">
        <v>1861</v>
      </c>
      <c r="D7" s="228" t="str">
        <f>CONCATENATE(VLOOKUP(B7,Startlist!B:H,3,FALSE)," / ",VLOOKUP(B7,Startlist!B:H,4,FALSE))</f>
        <v>Egon Kaur / Erik Lepikson</v>
      </c>
      <c r="E7" s="227" t="str">
        <f>VLOOKUP(B7,Startlist!B:F,5,FALSE)</f>
        <v>EST</v>
      </c>
      <c r="F7" s="228" t="str">
        <f>VLOOKUP(B7,Startlist!B:H,7,FALSE)</f>
        <v>Mitsubishi Lancer Evo 10</v>
      </c>
      <c r="G7" s="229" t="str">
        <f>VLOOKUP(B7,Startlist!B:H,6,FALSE)</f>
        <v>Carglass Motorsport</v>
      </c>
      <c r="H7" s="230" t="str">
        <f>VLOOKUP(B7,Results!B:Q,15,FALSE)</f>
        <v> 1:00.40,2</v>
      </c>
      <c r="I7" s="231"/>
    </row>
    <row r="8" spans="1:9" ht="15" customHeight="1">
      <c r="A8" s="225">
        <f>A7+1</f>
        <v>2</v>
      </c>
      <c r="B8" s="226">
        <v>4</v>
      </c>
      <c r="C8" s="227" t="s">
        <v>1861</v>
      </c>
      <c r="D8" s="228" t="str">
        <f>CONCATENATE(VLOOKUP(B8,Startlist!B:H,3,FALSE)," / ",VLOOKUP(B8,Startlist!B:H,4,FALSE))</f>
        <v>Timmu Kōrge / Erki Pints</v>
      </c>
      <c r="E8" s="227" t="str">
        <f>VLOOKUP(B8,Startlist!B:F,5,FALSE)</f>
        <v>EST</v>
      </c>
      <c r="F8" s="228" t="str">
        <f>VLOOKUP(B8,Startlist!B:H,7,FALSE)</f>
        <v>Mitsubishi Lancer Evo 9</v>
      </c>
      <c r="G8" s="229" t="str">
        <f>VLOOKUP(B8,Startlist!B:H,6,FALSE)</f>
        <v>MM-Motorsport</v>
      </c>
      <c r="H8" s="230" t="str">
        <f>VLOOKUP(B8,Results!B:Q,15,FALSE)</f>
        <v> 1:00.57,3</v>
      </c>
      <c r="I8" s="231"/>
    </row>
    <row r="9" spans="1:9" ht="15" customHeight="1">
      <c r="A9" s="225">
        <f>A8+1</f>
        <v>3</v>
      </c>
      <c r="B9" s="226">
        <v>8</v>
      </c>
      <c r="C9" s="227" t="s">
        <v>1861</v>
      </c>
      <c r="D9" s="228" t="str">
        <f>CONCATENATE(VLOOKUP(B9,Startlist!B:H,3,FALSE)," / ",VLOOKUP(B9,Startlist!B:H,4,FALSE))</f>
        <v>Rainer Aus / Simo Koskinen</v>
      </c>
      <c r="E9" s="227" t="str">
        <f>VLOOKUP(B9,Startlist!B:F,5,FALSE)</f>
        <v>EST</v>
      </c>
      <c r="F9" s="228" t="str">
        <f>VLOOKUP(B9,Startlist!B:H,7,FALSE)</f>
        <v>Mitsubishi Lancer Evo 9</v>
      </c>
      <c r="G9" s="229" t="str">
        <f>VLOOKUP(B9,Startlist!B:H,6,FALSE)</f>
        <v>Carglass Motorsport</v>
      </c>
      <c r="H9" s="230" t="str">
        <f>VLOOKUP(B9,Results!B:Q,15,FALSE)</f>
        <v> 1:01.14,3</v>
      </c>
      <c r="I9" s="231"/>
    </row>
    <row r="10" spans="1:9" ht="15" customHeight="1">
      <c r="A10" s="225">
        <f>A9+1</f>
        <v>4</v>
      </c>
      <c r="B10" s="226">
        <v>11</v>
      </c>
      <c r="C10" s="227" t="s">
        <v>1861</v>
      </c>
      <c r="D10" s="228" t="str">
        <f>CONCATENATE(VLOOKUP(B10,Startlist!B:H,3,FALSE)," / ",VLOOKUP(B10,Startlist!B:H,4,FALSE))</f>
        <v>Roland Murakas / Kalle Adler</v>
      </c>
      <c r="E10" s="227" t="str">
        <f>VLOOKUP(B10,Startlist!B:F,5,FALSE)</f>
        <v>EST</v>
      </c>
      <c r="F10" s="228" t="str">
        <f>VLOOKUP(B10,Startlist!B:H,7,FALSE)</f>
        <v>Mitsubishi Lancer Evo 10</v>
      </c>
      <c r="G10" s="229" t="str">
        <f>VLOOKUP(B10,Startlist!B:H,6,FALSE)</f>
        <v>Prorehv Rally Team</v>
      </c>
      <c r="H10" s="230" t="str">
        <f>VLOOKUP(B10,Results!B:Q,15,FALSE)</f>
        <v> 1:01.57,3</v>
      </c>
      <c r="I10" s="231"/>
    </row>
    <row r="11" spans="1:9" ht="15" customHeight="1">
      <c r="A11" s="225">
        <f>A10+1</f>
        <v>5</v>
      </c>
      <c r="B11" s="226">
        <v>14</v>
      </c>
      <c r="C11" s="227" t="s">
        <v>1861</v>
      </c>
      <c r="D11" s="228" t="str">
        <f>CONCATENATE(VLOOKUP(B11,Startlist!B:H,3,FALSE)," / ",VLOOKUP(B11,Startlist!B:H,4,FALSE))</f>
        <v>Markus Abram / Rein Jōessar</v>
      </c>
      <c r="E11" s="227" t="str">
        <f>VLOOKUP(B11,Startlist!B:F,5,FALSE)</f>
        <v>EST</v>
      </c>
      <c r="F11" s="228" t="str">
        <f>VLOOKUP(B11,Startlist!B:H,7,FALSE)</f>
        <v>Mitsubishi Lancer Evo 10</v>
      </c>
      <c r="G11" s="229" t="str">
        <f>VLOOKUP(B11,Startlist!B:H,6,FALSE)</f>
        <v>Merkomar Motorsport</v>
      </c>
      <c r="H11" s="230" t="str">
        <f>VLOOKUP(B11,Results!B:Q,15,FALSE)</f>
        <v> 1:02.29,2</v>
      </c>
      <c r="I11" s="231"/>
    </row>
    <row r="12" spans="1:9" ht="15" customHeight="1">
      <c r="A12" s="225">
        <f>A11+1</f>
        <v>6</v>
      </c>
      <c r="B12" s="226">
        <v>9</v>
      </c>
      <c r="C12" s="227" t="s">
        <v>1861</v>
      </c>
      <c r="D12" s="228" t="str">
        <f>CONCATENATE(VLOOKUP(B12,Startlist!B:H,3,FALSE)," / ",VLOOKUP(B12,Startlist!B:H,4,FALSE))</f>
        <v>Raul Jeets / Andrus Toom</v>
      </c>
      <c r="E12" s="227" t="str">
        <f>VLOOKUP(B12,Startlist!B:F,5,FALSE)</f>
        <v>EST</v>
      </c>
      <c r="F12" s="228" t="str">
        <f>VLOOKUP(B12,Startlist!B:H,7,FALSE)</f>
        <v>Mitsubishi Lancer Evo 10</v>
      </c>
      <c r="G12" s="229" t="str">
        <f>VLOOKUP(B12,Startlist!B:H,6,FALSE)</f>
        <v>OT Racing</v>
      </c>
      <c r="H12" s="230" t="str">
        <f>VLOOKUP(B12,Results!B:Q,15,FALSE)</f>
        <v> 1:04.53,0</v>
      </c>
      <c r="I12" s="231"/>
    </row>
    <row r="13" spans="1:8" ht="7.5" customHeight="1">
      <c r="A13" s="232"/>
      <c r="B13" s="233"/>
      <c r="C13" s="234"/>
      <c r="D13" s="235"/>
      <c r="E13" s="234"/>
      <c r="F13" s="235"/>
      <c r="G13" s="236"/>
      <c r="H13" s="237"/>
    </row>
    <row r="14" spans="1:8" ht="15" customHeight="1">
      <c r="A14" s="225">
        <v>1</v>
      </c>
      <c r="B14" s="226">
        <v>33</v>
      </c>
      <c r="C14" s="227" t="s">
        <v>1862</v>
      </c>
      <c r="D14" s="228" t="str">
        <f>CONCATENATE(VLOOKUP(B14,Startlist!B:H,3,FALSE)," / ",VLOOKUP(B14,Startlist!B:H,4,FALSE))</f>
        <v>Sander Pärn / Ken Järveoja</v>
      </c>
      <c r="E14" s="227" t="str">
        <f>VLOOKUP(B14,Startlist!B:F,5,FALSE)</f>
        <v>EST</v>
      </c>
      <c r="F14" s="228" t="str">
        <f>VLOOKUP(B14,Startlist!B:H,7,FALSE)</f>
        <v>Ford Fiesta R2</v>
      </c>
      <c r="G14" s="229" t="str">
        <f>VLOOKUP(B14,Startlist!B:H,6,FALSE)</f>
        <v>Sander Pärn</v>
      </c>
      <c r="H14" s="230" t="str">
        <f>VLOOKUP(B14,Results!B:Q,15,FALSE)</f>
        <v> 1:06.05,2</v>
      </c>
    </row>
    <row r="15" spans="1:8" ht="15" customHeight="1">
      <c r="A15" s="225">
        <f>A14+1</f>
        <v>2</v>
      </c>
      <c r="B15" s="226">
        <v>45</v>
      </c>
      <c r="C15" s="227" t="s">
        <v>1862</v>
      </c>
      <c r="D15" s="228" t="str">
        <f>CONCATENATE(VLOOKUP(B15,Startlist!B:H,3,FALSE)," / ",VLOOKUP(B15,Startlist!B:H,4,FALSE))</f>
        <v>Rasmus Uustulnd / Imre Kuusk</v>
      </c>
      <c r="E15" s="227" t="str">
        <f>VLOOKUP(B15,Startlist!B:F,5,FALSE)</f>
        <v>EST</v>
      </c>
      <c r="F15" s="228" t="str">
        <f>VLOOKUP(B15,Startlist!B:H,7,FALSE)</f>
        <v>Ford Fiesta R2</v>
      </c>
      <c r="G15" s="229" t="str">
        <f>VLOOKUP(B15,Startlist!B:H,6,FALSE)</f>
        <v>Sar-Tech Motorsport</v>
      </c>
      <c r="H15" s="230" t="str">
        <f>VLOOKUP(B15,Results!B:Q,15,FALSE)</f>
        <v> 1:07.19,1</v>
      </c>
    </row>
    <row r="16" spans="1:8" ht="15" customHeight="1">
      <c r="A16" s="225">
        <f>A15+1</f>
        <v>3</v>
      </c>
      <c r="B16" s="226">
        <v>44</v>
      </c>
      <c r="C16" s="227" t="s">
        <v>1862</v>
      </c>
      <c r="D16" s="228" t="str">
        <f>CONCATENATE(VLOOKUP(B16,Startlist!B:H,3,FALSE)," / ",VLOOKUP(B16,Startlist!B:H,4,FALSE))</f>
        <v>Kristo Subi / Teele Sepp</v>
      </c>
      <c r="E16" s="227" t="str">
        <f>VLOOKUP(B16,Startlist!B:F,5,FALSE)</f>
        <v>EST</v>
      </c>
      <c r="F16" s="228" t="str">
        <f>VLOOKUP(B16,Startlist!B:H,7,FALSE)</f>
        <v>Honda Civic Type-R</v>
      </c>
      <c r="G16" s="229" t="str">
        <f>VLOOKUP(B16,Startlist!B:H,6,FALSE)</f>
        <v>ECOM Motorsport</v>
      </c>
      <c r="H16" s="230" t="str">
        <f>VLOOKUP(B16,Results!B:Q,15,FALSE)</f>
        <v> 1:08.01,0</v>
      </c>
    </row>
    <row r="17" spans="1:8" ht="15" customHeight="1">
      <c r="A17" s="225">
        <f>A16+1</f>
        <v>4</v>
      </c>
      <c r="B17" s="226">
        <v>103</v>
      </c>
      <c r="C17" s="227" t="s">
        <v>1862</v>
      </c>
      <c r="D17" s="228" t="str">
        <f>CONCATENATE(VLOOKUP(B17,Startlist!B:H,3,FALSE)," / ",VLOOKUP(B17,Startlist!B:H,4,FALSE))</f>
        <v>Kaarel Kurvits / Reio Rada</v>
      </c>
      <c r="E17" s="227" t="str">
        <f>VLOOKUP(B17,Startlist!B:F,5,FALSE)</f>
        <v>EST</v>
      </c>
      <c r="F17" s="228" t="str">
        <f>VLOOKUP(B17,Startlist!B:H,7,FALSE)</f>
        <v>Honda Civic Type-R</v>
      </c>
      <c r="G17" s="229" t="str">
        <f>VLOOKUP(B17,Startlist!B:H,6,FALSE)</f>
        <v>ECOM Motorsport</v>
      </c>
      <c r="H17" s="230" t="str">
        <f>VLOOKUP(B17,Results!B:Q,15,FALSE)</f>
        <v> 1:10.11,8</v>
      </c>
    </row>
    <row r="18" spans="1:8" ht="15" customHeight="1">
      <c r="A18" s="225"/>
      <c r="B18" s="226">
        <v>34</v>
      </c>
      <c r="C18" s="227" t="s">
        <v>1862</v>
      </c>
      <c r="D18" s="228" t="str">
        <f>CONCATENATE(VLOOKUP(B18,Startlist!B:H,3,FALSE)," / ",VLOOKUP(B18,Startlist!B:H,4,FALSE))</f>
        <v>Rainer Rohtmets / Rauno Rohtmets</v>
      </c>
      <c r="E18" s="227" t="str">
        <f>VLOOKUP(B18,Startlist!B:F,5,FALSE)</f>
        <v>EST</v>
      </c>
      <c r="F18" s="228" t="str">
        <f>VLOOKUP(B18,Startlist!B:H,7,FALSE)</f>
        <v>Citroen C2 R2 Max</v>
      </c>
      <c r="G18" s="229" t="str">
        <f>VLOOKUP(B18,Startlist!B:H,6,FALSE)</f>
        <v>Printsport</v>
      </c>
      <c r="H18" s="272" t="s">
        <v>2996</v>
      </c>
    </row>
    <row r="19" spans="1:8" ht="15" customHeight="1">
      <c r="A19" s="225"/>
      <c r="B19" s="226">
        <v>35</v>
      </c>
      <c r="C19" s="227" t="s">
        <v>1862</v>
      </c>
      <c r="D19" s="228" t="str">
        <f>CONCATENATE(VLOOKUP(B19,Startlist!B:H,3,FALSE)," / ",VLOOKUP(B19,Startlist!B:H,4,FALSE))</f>
        <v>Sander Siniorg / Annika Arnek</v>
      </c>
      <c r="E19" s="227" t="str">
        <f>VLOOKUP(B19,Startlist!B:F,5,FALSE)</f>
        <v>EST</v>
      </c>
      <c r="F19" s="228" t="str">
        <f>VLOOKUP(B19,Startlist!B:H,7,FALSE)</f>
        <v>Honda Civic Type-R</v>
      </c>
      <c r="G19" s="229" t="str">
        <f>VLOOKUP(B19,Startlist!B:H,6,FALSE)</f>
        <v>Prorehv Rally Team</v>
      </c>
      <c r="H19" s="272" t="s">
        <v>2996</v>
      </c>
    </row>
    <row r="20" spans="1:8" ht="15" customHeight="1">
      <c r="A20" s="225"/>
      <c r="B20" s="226">
        <v>51</v>
      </c>
      <c r="C20" s="227" t="s">
        <v>1862</v>
      </c>
      <c r="D20" s="228" t="str">
        <f>CONCATENATE(VLOOKUP(B20,Startlist!B:H,3,FALSE)," / ",VLOOKUP(B20,Startlist!B:H,4,FALSE))</f>
        <v>David Sultanjants / Siim Oja</v>
      </c>
      <c r="E20" s="227" t="str">
        <f>VLOOKUP(B20,Startlist!B:F,5,FALSE)</f>
        <v>EST</v>
      </c>
      <c r="F20" s="228" t="str">
        <f>VLOOKUP(B20,Startlist!B:H,7,FALSE)</f>
        <v>Honda Civic Type-R</v>
      </c>
      <c r="G20" s="229" t="str">
        <f>VLOOKUP(B20,Startlist!B:H,6,FALSE)</f>
        <v>G.M.Racing SK</v>
      </c>
      <c r="H20" s="272" t="s">
        <v>2996</v>
      </c>
    </row>
    <row r="21" spans="1:8" ht="15" customHeight="1">
      <c r="A21" s="225"/>
      <c r="B21" s="226">
        <v>52</v>
      </c>
      <c r="C21" s="227" t="s">
        <v>1862</v>
      </c>
      <c r="D21" s="228" t="str">
        <f>CONCATENATE(VLOOKUP(B21,Startlist!B:H,3,FALSE)," / ",VLOOKUP(B21,Startlist!B:H,4,FALSE))</f>
        <v>Ivar Rühka / Priit Hain</v>
      </c>
      <c r="E21" s="227" t="str">
        <f>VLOOKUP(B21,Startlist!B:F,5,FALSE)</f>
        <v>EST</v>
      </c>
      <c r="F21" s="228" t="str">
        <f>VLOOKUP(B21,Startlist!B:H,7,FALSE)</f>
        <v>Renault Clio</v>
      </c>
      <c r="G21" s="229" t="str">
        <f>VLOOKUP(B21,Startlist!B:H,6,FALSE)</f>
        <v>OK TSK</v>
      </c>
      <c r="H21" s="272" t="s">
        <v>2996</v>
      </c>
    </row>
    <row r="22" spans="1:8" ht="15" customHeight="1">
      <c r="A22" s="225"/>
      <c r="B22" s="226">
        <v>53</v>
      </c>
      <c r="C22" s="227" t="s">
        <v>1862</v>
      </c>
      <c r="D22" s="228" t="str">
        <f>CONCATENATE(VLOOKUP(B22,Startlist!B:H,3,FALSE)," / ",VLOOKUP(B22,Startlist!B:H,4,FALSE))</f>
        <v>Kevin Kuusik / Carl Terras</v>
      </c>
      <c r="E22" s="227" t="str">
        <f>VLOOKUP(B22,Startlist!B:F,5,FALSE)</f>
        <v>EST</v>
      </c>
      <c r="F22" s="228" t="str">
        <f>VLOOKUP(B22,Startlist!B:H,7,FALSE)</f>
        <v>Renault Clio Ragnotti</v>
      </c>
      <c r="G22" s="229" t="str">
        <f>VLOOKUP(B22,Startlist!B:H,6,FALSE)</f>
        <v>OT Racing</v>
      </c>
      <c r="H22" s="272" t="s">
        <v>2996</v>
      </c>
    </row>
    <row r="23" spans="1:8" ht="15" customHeight="1">
      <c r="A23" s="225"/>
      <c r="B23" s="226">
        <v>84</v>
      </c>
      <c r="C23" s="227" t="s">
        <v>1862</v>
      </c>
      <c r="D23" s="228" t="str">
        <f>CONCATENATE(VLOOKUP(B23,Startlist!B:H,3,FALSE)," / ",VLOOKUP(B23,Startlist!B:H,4,FALSE))</f>
        <v>Tanel Müürsepp / Neeme Järvpōld</v>
      </c>
      <c r="E23" s="227" t="str">
        <f>VLOOKUP(B23,Startlist!B:F,5,FALSE)</f>
        <v>EST</v>
      </c>
      <c r="F23" s="228" t="str">
        <f>VLOOKUP(B23,Startlist!B:H,7,FALSE)</f>
        <v>Honda Civic Type-R</v>
      </c>
      <c r="G23" s="229" t="str">
        <f>VLOOKUP(B23,Startlist!B:H,6,FALSE)</f>
        <v>G.M.Racing SK</v>
      </c>
      <c r="H23" s="272" t="s">
        <v>2996</v>
      </c>
    </row>
    <row r="24" spans="1:8" ht="7.5" customHeight="1">
      <c r="A24" s="232"/>
      <c r="B24" s="233"/>
      <c r="C24" s="234"/>
      <c r="D24" s="235"/>
      <c r="E24" s="234"/>
      <c r="F24" s="235"/>
      <c r="G24" s="236"/>
      <c r="H24" s="237"/>
    </row>
    <row r="25" spans="1:8" ht="15" customHeight="1">
      <c r="A25" s="225">
        <v>1</v>
      </c>
      <c r="B25" s="226">
        <v>27</v>
      </c>
      <c r="C25" s="227" t="s">
        <v>1789</v>
      </c>
      <c r="D25" s="228" t="str">
        <f>CONCATENATE(VLOOKUP(B25,Startlist!B:H,3,FALSE)," / ",VLOOKUP(B25,Startlist!B:H,4,FALSE))</f>
        <v>Ago Ahu / Kalle Ahu</v>
      </c>
      <c r="E25" s="227" t="str">
        <f>VLOOKUP(B25,Startlist!B:F,5,FALSE)</f>
        <v>EST</v>
      </c>
      <c r="F25" s="228" t="str">
        <f>VLOOKUP(B25,Startlist!B:H,7,FALSE)</f>
        <v>BMW M3</v>
      </c>
      <c r="G25" s="229" t="str">
        <f>VLOOKUP(B25,Startlist!B:H,6,FALSE)</f>
        <v>Sar-Tech Motorsport</v>
      </c>
      <c r="H25" s="230" t="str">
        <f>VLOOKUP(B25,Results!B:Q,15,FALSE)</f>
        <v> 1:05.05,7</v>
      </c>
    </row>
    <row r="26" spans="1:8" ht="15" customHeight="1">
      <c r="A26" s="225"/>
      <c r="B26" s="226">
        <v>90</v>
      </c>
      <c r="C26" s="227" t="s">
        <v>1789</v>
      </c>
      <c r="D26" s="228" t="str">
        <f>CONCATENATE(VLOOKUP(B26,Startlist!B:H,3,FALSE)," / ",VLOOKUP(B26,Startlist!B:H,4,FALSE))</f>
        <v>Edgars Balodis / Inese Akmentina</v>
      </c>
      <c r="E26" s="227" t="str">
        <f>VLOOKUP(B26,Startlist!B:F,5,FALSE)</f>
        <v>LAT</v>
      </c>
      <c r="F26" s="228" t="str">
        <f>VLOOKUP(B26,Startlist!B:H,7,FALSE)</f>
        <v>Renault Clio</v>
      </c>
      <c r="G26" s="229" t="str">
        <f>VLOOKUP(B26,Startlist!B:H,6,FALSE)</f>
        <v>Ramus Rally Team</v>
      </c>
      <c r="H26" s="272" t="s">
        <v>2996</v>
      </c>
    </row>
    <row r="27" ht="12.75">
      <c r="H27" s="3"/>
    </row>
    <row r="28" ht="12.75">
      <c r="H28" s="3"/>
    </row>
    <row r="29" ht="12.75">
      <c r="H29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5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11.00390625" style="0" customWidth="1"/>
    <col min="7" max="7" width="29.00390625" style="0" customWidth="1"/>
    <col min="8" max="8" width="24.421875" style="0" customWidth="1"/>
  </cols>
  <sheetData>
    <row r="1" spans="6:9" ht="15.75">
      <c r="F1" s="1" t="str">
        <f>Startlist!$F1</f>
        <v> </v>
      </c>
      <c r="H1" s="172"/>
      <c r="I1" s="173"/>
    </row>
    <row r="2" spans="2:9" ht="15" customHeight="1">
      <c r="B2" s="2"/>
      <c r="C2" s="3"/>
      <c r="F2" s="1" t="str">
        <f>Startlist!$F2</f>
        <v>Silveston Saaremaa Rally 2013</v>
      </c>
      <c r="H2" s="248" t="s">
        <v>2493</v>
      </c>
      <c r="I2" s="132" t="s">
        <v>2500</v>
      </c>
    </row>
    <row r="3" spans="2:9" ht="15">
      <c r="B3" s="2"/>
      <c r="C3" s="3"/>
      <c r="F3" s="65" t="str">
        <f>Startlist!$F3</f>
        <v>October 11.-12. 2013</v>
      </c>
      <c r="H3" s="248" t="s">
        <v>2495</v>
      </c>
      <c r="I3" s="132" t="s">
        <v>2494</v>
      </c>
    </row>
    <row r="4" spans="2:9" ht="15">
      <c r="B4" s="2"/>
      <c r="C4" s="3"/>
      <c r="F4" s="65" t="str">
        <f>Startlist!$F4</f>
        <v>Saaremaa</v>
      </c>
      <c r="H4" s="133" t="s">
        <v>1848</v>
      </c>
      <c r="I4" s="132" t="s">
        <v>2496</v>
      </c>
    </row>
    <row r="5" spans="3:9" ht="15" customHeight="1">
      <c r="C5" s="3"/>
      <c r="H5" s="133" t="s">
        <v>1852</v>
      </c>
      <c r="I5" s="132" t="s">
        <v>2497</v>
      </c>
    </row>
    <row r="6" spans="2:9" ht="15">
      <c r="B6" s="11" t="s">
        <v>1795</v>
      </c>
      <c r="C6" s="3"/>
      <c r="H6" s="133" t="s">
        <v>1853</v>
      </c>
      <c r="I6" s="132" t="s">
        <v>2498</v>
      </c>
    </row>
    <row r="7" spans="2:9" ht="12.75">
      <c r="B7" s="5" t="s">
        <v>1800</v>
      </c>
      <c r="C7" s="6" t="s">
        <v>1801</v>
      </c>
      <c r="D7" s="7" t="s">
        <v>1802</v>
      </c>
      <c r="E7" s="8" t="s">
        <v>1803</v>
      </c>
      <c r="F7" s="7" t="s">
        <v>1804</v>
      </c>
      <c r="G7" s="7" t="s">
        <v>1805</v>
      </c>
      <c r="H7" s="7" t="s">
        <v>1806</v>
      </c>
      <c r="I7" s="9" t="s">
        <v>1807</v>
      </c>
    </row>
    <row r="8" spans="1:9" ht="15" customHeight="1">
      <c r="A8" s="135" t="s">
        <v>2303</v>
      </c>
      <c r="B8" s="136" t="s">
        <v>1811</v>
      </c>
      <c r="C8" s="109" t="s">
        <v>1844</v>
      </c>
      <c r="D8" s="110" t="s">
        <v>1876</v>
      </c>
      <c r="E8" s="110" t="s">
        <v>1877</v>
      </c>
      <c r="F8" s="109" t="s">
        <v>1833</v>
      </c>
      <c r="G8" s="110" t="s">
        <v>1878</v>
      </c>
      <c r="H8" s="110" t="s">
        <v>1879</v>
      </c>
      <c r="I8" s="100" t="s">
        <v>934</v>
      </c>
    </row>
    <row r="9" spans="1:9" ht="15" customHeight="1">
      <c r="A9" s="135" t="s">
        <v>2304</v>
      </c>
      <c r="B9" s="136" t="s">
        <v>1815</v>
      </c>
      <c r="C9" s="109" t="s">
        <v>1843</v>
      </c>
      <c r="D9" s="110" t="s">
        <v>1886</v>
      </c>
      <c r="E9" s="110" t="s">
        <v>1703</v>
      </c>
      <c r="F9" s="109" t="s">
        <v>1833</v>
      </c>
      <c r="G9" s="110" t="s">
        <v>1878</v>
      </c>
      <c r="H9" s="110" t="s">
        <v>2139</v>
      </c>
      <c r="I9" s="100" t="s">
        <v>935</v>
      </c>
    </row>
    <row r="10" spans="1:9" ht="15" customHeight="1">
      <c r="A10" s="135" t="s">
        <v>2305</v>
      </c>
      <c r="B10" s="136" t="s">
        <v>1812</v>
      </c>
      <c r="C10" s="109" t="s">
        <v>1701</v>
      </c>
      <c r="D10" s="110" t="s">
        <v>1702</v>
      </c>
      <c r="E10" s="110" t="s">
        <v>1880</v>
      </c>
      <c r="F10" s="109" t="s">
        <v>1833</v>
      </c>
      <c r="G10" s="110" t="s">
        <v>1881</v>
      </c>
      <c r="H10" s="110" t="s">
        <v>1882</v>
      </c>
      <c r="I10" s="100" t="s">
        <v>936</v>
      </c>
    </row>
    <row r="11" spans="1:9" ht="15" customHeight="1">
      <c r="A11" s="135" t="s">
        <v>2306</v>
      </c>
      <c r="B11" s="136" t="s">
        <v>1816</v>
      </c>
      <c r="C11" s="109" t="s">
        <v>1843</v>
      </c>
      <c r="D11" s="110" t="s">
        <v>1707</v>
      </c>
      <c r="E11" s="110" t="s">
        <v>1708</v>
      </c>
      <c r="F11" s="109" t="s">
        <v>1833</v>
      </c>
      <c r="G11" s="110" t="s">
        <v>2309</v>
      </c>
      <c r="H11" s="110" t="s">
        <v>1869</v>
      </c>
      <c r="I11" s="100" t="s">
        <v>937</v>
      </c>
    </row>
    <row r="12" spans="1:9" ht="15" customHeight="1">
      <c r="A12" s="135" t="s">
        <v>2307</v>
      </c>
      <c r="B12" s="136" t="s">
        <v>1841</v>
      </c>
      <c r="C12" s="109" t="s">
        <v>1843</v>
      </c>
      <c r="D12" s="110" t="s">
        <v>1704</v>
      </c>
      <c r="E12" s="110" t="s">
        <v>1705</v>
      </c>
      <c r="F12" s="109" t="s">
        <v>1833</v>
      </c>
      <c r="G12" s="110" t="s">
        <v>2309</v>
      </c>
      <c r="H12" s="110" t="s">
        <v>1867</v>
      </c>
      <c r="I12" s="100" t="s">
        <v>938</v>
      </c>
    </row>
    <row r="13" spans="1:9" ht="15" customHeight="1">
      <c r="A13" s="135" t="s">
        <v>2308</v>
      </c>
      <c r="B13" s="136" t="s">
        <v>1814</v>
      </c>
      <c r="C13" s="109" t="s">
        <v>1843</v>
      </c>
      <c r="D13" s="110" t="s">
        <v>2102</v>
      </c>
      <c r="E13" s="110" t="s">
        <v>2103</v>
      </c>
      <c r="F13" s="109" t="s">
        <v>1833</v>
      </c>
      <c r="G13" s="110" t="s">
        <v>1885</v>
      </c>
      <c r="H13" s="110" t="s">
        <v>1867</v>
      </c>
      <c r="I13" s="100" t="s">
        <v>939</v>
      </c>
    </row>
    <row r="14" spans="1:9" ht="15" customHeight="1">
      <c r="A14" s="135" t="s">
        <v>2310</v>
      </c>
      <c r="B14" s="136" t="s">
        <v>1817</v>
      </c>
      <c r="C14" s="109" t="s">
        <v>1843</v>
      </c>
      <c r="D14" s="110" t="s">
        <v>2093</v>
      </c>
      <c r="E14" s="110" t="s">
        <v>2094</v>
      </c>
      <c r="F14" s="109" t="s">
        <v>1833</v>
      </c>
      <c r="G14" s="110" t="s">
        <v>1887</v>
      </c>
      <c r="H14" s="110" t="s">
        <v>1869</v>
      </c>
      <c r="I14" s="100" t="s">
        <v>940</v>
      </c>
    </row>
    <row r="15" spans="1:9" ht="15" customHeight="1">
      <c r="A15" s="135" t="s">
        <v>2311</v>
      </c>
      <c r="B15" s="136" t="s">
        <v>941</v>
      </c>
      <c r="C15" s="109" t="s">
        <v>1843</v>
      </c>
      <c r="D15" s="110" t="s">
        <v>2058</v>
      </c>
      <c r="E15" s="110" t="s">
        <v>2059</v>
      </c>
      <c r="F15" s="109" t="s">
        <v>1833</v>
      </c>
      <c r="G15" s="110" t="s">
        <v>2060</v>
      </c>
      <c r="H15" s="110" t="s">
        <v>1869</v>
      </c>
      <c r="I15" s="100" t="s">
        <v>942</v>
      </c>
    </row>
    <row r="16" spans="1:9" ht="15" customHeight="1">
      <c r="A16" s="135" t="s">
        <v>2312</v>
      </c>
      <c r="B16" s="136" t="s">
        <v>943</v>
      </c>
      <c r="C16" s="109" t="s">
        <v>1701</v>
      </c>
      <c r="D16" s="110" t="s">
        <v>1706</v>
      </c>
      <c r="E16" s="110" t="s">
        <v>2322</v>
      </c>
      <c r="F16" s="109" t="s">
        <v>1858</v>
      </c>
      <c r="G16" s="110" t="s">
        <v>1898</v>
      </c>
      <c r="H16" s="110" t="s">
        <v>1867</v>
      </c>
      <c r="I16" s="100" t="s">
        <v>944</v>
      </c>
    </row>
    <row r="17" spans="1:9" ht="15" customHeight="1">
      <c r="A17" s="135" t="s">
        <v>2313</v>
      </c>
      <c r="B17" s="136" t="s">
        <v>1813</v>
      </c>
      <c r="C17" s="109" t="s">
        <v>1701</v>
      </c>
      <c r="D17" s="110" t="s">
        <v>1883</v>
      </c>
      <c r="E17" s="110" t="s">
        <v>1884</v>
      </c>
      <c r="F17" s="109" t="s">
        <v>1833</v>
      </c>
      <c r="G17" s="110" t="s">
        <v>1885</v>
      </c>
      <c r="H17" s="110" t="s">
        <v>1882</v>
      </c>
      <c r="I17" s="100" t="s">
        <v>945</v>
      </c>
    </row>
    <row r="18" spans="1:9" ht="15" customHeight="1">
      <c r="A18" s="135" t="s">
        <v>2314</v>
      </c>
      <c r="B18" s="136" t="s">
        <v>946</v>
      </c>
      <c r="C18" s="109" t="s">
        <v>1701</v>
      </c>
      <c r="D18" s="110" t="s">
        <v>1709</v>
      </c>
      <c r="E18" s="110" t="s">
        <v>1710</v>
      </c>
      <c r="F18" s="109" t="s">
        <v>1840</v>
      </c>
      <c r="G18" s="110" t="s">
        <v>1885</v>
      </c>
      <c r="H18" s="110" t="s">
        <v>1882</v>
      </c>
      <c r="I18" s="100" t="s">
        <v>947</v>
      </c>
    </row>
    <row r="19" spans="1:9" ht="15" customHeight="1">
      <c r="A19" s="135" t="s">
        <v>2315</v>
      </c>
      <c r="B19" s="136" t="s">
        <v>948</v>
      </c>
      <c r="C19" s="109" t="s">
        <v>1701</v>
      </c>
      <c r="D19" s="110" t="s">
        <v>2064</v>
      </c>
      <c r="E19" s="110" t="s">
        <v>2065</v>
      </c>
      <c r="F19" s="109" t="s">
        <v>2066</v>
      </c>
      <c r="G19" s="110" t="s">
        <v>2067</v>
      </c>
      <c r="H19" s="110" t="s">
        <v>1869</v>
      </c>
      <c r="I19" s="100" t="s">
        <v>949</v>
      </c>
    </row>
    <row r="20" spans="1:9" ht="15" customHeight="1">
      <c r="A20" s="135" t="s">
        <v>2316</v>
      </c>
      <c r="B20" s="136" t="s">
        <v>950</v>
      </c>
      <c r="C20" s="109" t="s">
        <v>1846</v>
      </c>
      <c r="D20" s="110" t="s">
        <v>2136</v>
      </c>
      <c r="E20" s="110" t="s">
        <v>2137</v>
      </c>
      <c r="F20" s="109" t="s">
        <v>1857</v>
      </c>
      <c r="G20" s="110" t="s">
        <v>1714</v>
      </c>
      <c r="H20" s="110" t="s">
        <v>1867</v>
      </c>
      <c r="I20" s="100" t="s">
        <v>951</v>
      </c>
    </row>
    <row r="21" spans="1:9" ht="15" customHeight="1">
      <c r="A21" s="135" t="s">
        <v>2317</v>
      </c>
      <c r="B21" s="136" t="s">
        <v>1855</v>
      </c>
      <c r="C21" s="109" t="s">
        <v>1843</v>
      </c>
      <c r="D21" s="110" t="s">
        <v>1888</v>
      </c>
      <c r="E21" s="110" t="s">
        <v>1889</v>
      </c>
      <c r="F21" s="109" t="s">
        <v>1833</v>
      </c>
      <c r="G21" s="110" t="s">
        <v>1878</v>
      </c>
      <c r="H21" s="110" t="s">
        <v>1869</v>
      </c>
      <c r="I21" s="100" t="s">
        <v>952</v>
      </c>
    </row>
    <row r="22" spans="1:9" ht="15" customHeight="1">
      <c r="A22" s="135" t="s">
        <v>2318</v>
      </c>
      <c r="B22" s="136" t="s">
        <v>953</v>
      </c>
      <c r="C22" s="109" t="s">
        <v>1843</v>
      </c>
      <c r="D22" s="110" t="s">
        <v>1890</v>
      </c>
      <c r="E22" s="110" t="s">
        <v>1891</v>
      </c>
      <c r="F22" s="109" t="s">
        <v>1833</v>
      </c>
      <c r="G22" s="110" t="s">
        <v>1892</v>
      </c>
      <c r="H22" s="110" t="s">
        <v>1869</v>
      </c>
      <c r="I22" s="100" t="s">
        <v>954</v>
      </c>
    </row>
    <row r="23" spans="1:9" ht="15" customHeight="1">
      <c r="A23" s="135" t="s">
        <v>2320</v>
      </c>
      <c r="B23" s="136" t="s">
        <v>1700</v>
      </c>
      <c r="C23" s="109" t="s">
        <v>1843</v>
      </c>
      <c r="D23" s="110" t="s">
        <v>1865</v>
      </c>
      <c r="E23" s="110" t="s">
        <v>1866</v>
      </c>
      <c r="F23" s="109" t="s">
        <v>1833</v>
      </c>
      <c r="G23" s="110" t="s">
        <v>1887</v>
      </c>
      <c r="H23" s="110" t="s">
        <v>1867</v>
      </c>
      <c r="I23" s="100" t="s">
        <v>956</v>
      </c>
    </row>
    <row r="24" spans="1:9" ht="15" customHeight="1">
      <c r="A24" s="135" t="s">
        <v>2321</v>
      </c>
      <c r="B24" s="136" t="s">
        <v>955</v>
      </c>
      <c r="C24" s="109" t="s">
        <v>1701</v>
      </c>
      <c r="D24" s="110" t="s">
        <v>2123</v>
      </c>
      <c r="E24" s="110" t="s">
        <v>1901</v>
      </c>
      <c r="F24" s="109" t="s">
        <v>1840</v>
      </c>
      <c r="G24" s="110" t="s">
        <v>1902</v>
      </c>
      <c r="H24" s="110" t="s">
        <v>1903</v>
      </c>
      <c r="I24" s="100" t="s">
        <v>958</v>
      </c>
    </row>
    <row r="25" spans="1:9" ht="15" customHeight="1">
      <c r="A25" s="135" t="s">
        <v>2323</v>
      </c>
      <c r="B25" s="136" t="s">
        <v>957</v>
      </c>
      <c r="C25" s="109" t="s">
        <v>1701</v>
      </c>
      <c r="D25" s="110" t="s">
        <v>1893</v>
      </c>
      <c r="E25" s="110" t="s">
        <v>1894</v>
      </c>
      <c r="F25" s="109" t="s">
        <v>1840</v>
      </c>
      <c r="G25" s="110" t="s">
        <v>1895</v>
      </c>
      <c r="H25" s="110" t="s">
        <v>1896</v>
      </c>
      <c r="I25" s="100" t="s">
        <v>960</v>
      </c>
    </row>
    <row r="26" spans="1:9" ht="15" customHeight="1">
      <c r="A26" s="135" t="s">
        <v>2324</v>
      </c>
      <c r="B26" s="136" t="s">
        <v>959</v>
      </c>
      <c r="C26" s="109" t="s">
        <v>1701</v>
      </c>
      <c r="D26" s="110" t="s">
        <v>2090</v>
      </c>
      <c r="E26" s="110" t="s">
        <v>2091</v>
      </c>
      <c r="F26" s="109" t="s">
        <v>1839</v>
      </c>
      <c r="G26" s="110" t="s">
        <v>2319</v>
      </c>
      <c r="H26" s="110" t="s">
        <v>1712</v>
      </c>
      <c r="I26" s="100" t="s">
        <v>962</v>
      </c>
    </row>
    <row r="27" spans="1:9" ht="15" customHeight="1">
      <c r="A27" s="135" t="s">
        <v>2325</v>
      </c>
      <c r="B27" s="136" t="s">
        <v>961</v>
      </c>
      <c r="C27" s="109" t="s">
        <v>1846</v>
      </c>
      <c r="D27" s="110" t="s">
        <v>1910</v>
      </c>
      <c r="E27" s="110" t="s">
        <v>1911</v>
      </c>
      <c r="F27" s="109" t="s">
        <v>1839</v>
      </c>
      <c r="G27" s="110" t="s">
        <v>1717</v>
      </c>
      <c r="H27" s="110" t="s">
        <v>2297</v>
      </c>
      <c r="I27" s="100" t="s">
        <v>964</v>
      </c>
    </row>
    <row r="28" spans="1:9" ht="15" customHeight="1">
      <c r="A28" s="135" t="s">
        <v>2326</v>
      </c>
      <c r="B28" s="136" t="s">
        <v>963</v>
      </c>
      <c r="C28" s="109" t="s">
        <v>1843</v>
      </c>
      <c r="D28" s="110" t="s">
        <v>2072</v>
      </c>
      <c r="E28" s="110" t="s">
        <v>2210</v>
      </c>
      <c r="F28" s="109" t="s">
        <v>1833</v>
      </c>
      <c r="G28" s="110" t="s">
        <v>2074</v>
      </c>
      <c r="H28" s="110" t="s">
        <v>2139</v>
      </c>
      <c r="I28" s="100" t="s">
        <v>966</v>
      </c>
    </row>
    <row r="29" spans="1:9" ht="15" customHeight="1">
      <c r="A29" s="135" t="s">
        <v>2327</v>
      </c>
      <c r="B29" s="136" t="s">
        <v>965</v>
      </c>
      <c r="C29" s="109" t="s">
        <v>1846</v>
      </c>
      <c r="D29" s="110" t="s">
        <v>1729</v>
      </c>
      <c r="E29" s="110" t="s">
        <v>1909</v>
      </c>
      <c r="F29" s="109" t="s">
        <v>1833</v>
      </c>
      <c r="G29" s="110" t="s">
        <v>1717</v>
      </c>
      <c r="H29" s="110" t="s">
        <v>2142</v>
      </c>
      <c r="I29" s="100" t="s">
        <v>968</v>
      </c>
    </row>
    <row r="30" spans="1:9" ht="15" customHeight="1">
      <c r="A30" s="135" t="s">
        <v>2328</v>
      </c>
      <c r="B30" s="136" t="s">
        <v>967</v>
      </c>
      <c r="C30" s="109" t="s">
        <v>1844</v>
      </c>
      <c r="D30" s="110" t="s">
        <v>2141</v>
      </c>
      <c r="E30" s="110" t="s">
        <v>2073</v>
      </c>
      <c r="F30" s="109" t="s">
        <v>1833</v>
      </c>
      <c r="G30" s="110" t="s">
        <v>2074</v>
      </c>
      <c r="H30" s="110" t="s">
        <v>2297</v>
      </c>
      <c r="I30" s="100" t="s">
        <v>970</v>
      </c>
    </row>
    <row r="31" spans="1:9" ht="15" customHeight="1">
      <c r="A31" s="135" t="s">
        <v>2329</v>
      </c>
      <c r="B31" s="136" t="s">
        <v>969</v>
      </c>
      <c r="C31" s="109" t="s">
        <v>1846</v>
      </c>
      <c r="D31" s="110" t="s">
        <v>1899</v>
      </c>
      <c r="E31" s="110" t="s">
        <v>1715</v>
      </c>
      <c r="F31" s="109" t="s">
        <v>1839</v>
      </c>
      <c r="G31" s="110" t="s">
        <v>1716</v>
      </c>
      <c r="H31" s="110" t="s">
        <v>2168</v>
      </c>
      <c r="I31" s="100" t="s">
        <v>972</v>
      </c>
    </row>
    <row r="32" spans="1:9" ht="15" customHeight="1">
      <c r="A32" s="135" t="s">
        <v>2330</v>
      </c>
      <c r="B32" s="136" t="s">
        <v>971</v>
      </c>
      <c r="C32" s="109" t="s">
        <v>1701</v>
      </c>
      <c r="D32" s="110" t="s">
        <v>2174</v>
      </c>
      <c r="E32" s="110" t="s">
        <v>1713</v>
      </c>
      <c r="F32" s="109" t="s">
        <v>1857</v>
      </c>
      <c r="G32" s="110" t="s">
        <v>1897</v>
      </c>
      <c r="H32" s="110" t="s">
        <v>1869</v>
      </c>
      <c r="I32" s="100" t="s">
        <v>974</v>
      </c>
    </row>
    <row r="33" spans="1:9" ht="15" customHeight="1">
      <c r="A33" s="135" t="s">
        <v>2331</v>
      </c>
      <c r="B33" s="136" t="s">
        <v>973</v>
      </c>
      <c r="C33" s="109" t="s">
        <v>1847</v>
      </c>
      <c r="D33" s="110" t="s">
        <v>2107</v>
      </c>
      <c r="E33" s="110" t="s">
        <v>2108</v>
      </c>
      <c r="F33" s="109" t="s">
        <v>1833</v>
      </c>
      <c r="G33" s="110" t="s">
        <v>2104</v>
      </c>
      <c r="H33" s="110" t="s">
        <v>2109</v>
      </c>
      <c r="I33" s="100" t="s">
        <v>976</v>
      </c>
    </row>
    <row r="34" spans="1:9" ht="15" customHeight="1">
      <c r="A34" s="135" t="s">
        <v>2332</v>
      </c>
      <c r="B34" s="136" t="s">
        <v>975</v>
      </c>
      <c r="C34" s="109" t="s">
        <v>1847</v>
      </c>
      <c r="D34" s="110" t="s">
        <v>2111</v>
      </c>
      <c r="E34" s="110" t="s">
        <v>2112</v>
      </c>
      <c r="F34" s="109" t="s">
        <v>1833</v>
      </c>
      <c r="G34" s="110" t="s">
        <v>1904</v>
      </c>
      <c r="H34" s="110" t="s">
        <v>2109</v>
      </c>
      <c r="I34" s="100" t="s">
        <v>978</v>
      </c>
    </row>
    <row r="35" spans="1:9" ht="15" customHeight="1">
      <c r="A35" s="135" t="s">
        <v>2333</v>
      </c>
      <c r="B35" s="136" t="s">
        <v>977</v>
      </c>
      <c r="C35" s="109" t="s">
        <v>1847</v>
      </c>
      <c r="D35" s="110" t="s">
        <v>1921</v>
      </c>
      <c r="E35" s="110" t="s">
        <v>1759</v>
      </c>
      <c r="F35" s="109" t="s">
        <v>1833</v>
      </c>
      <c r="G35" s="110" t="s">
        <v>1904</v>
      </c>
      <c r="H35" s="110" t="s">
        <v>2109</v>
      </c>
      <c r="I35" s="100" t="s">
        <v>980</v>
      </c>
    </row>
    <row r="36" spans="1:9" ht="15" customHeight="1">
      <c r="A36" s="135" t="s">
        <v>2334</v>
      </c>
      <c r="B36" s="136" t="s">
        <v>979</v>
      </c>
      <c r="C36" s="109" t="s">
        <v>1843</v>
      </c>
      <c r="D36" s="110" t="s">
        <v>1918</v>
      </c>
      <c r="E36" s="110" t="s">
        <v>1919</v>
      </c>
      <c r="F36" s="109" t="s">
        <v>1839</v>
      </c>
      <c r="G36" s="110" t="s">
        <v>1887</v>
      </c>
      <c r="H36" s="110" t="s">
        <v>1869</v>
      </c>
      <c r="I36" s="100" t="s">
        <v>982</v>
      </c>
    </row>
    <row r="37" spans="1:9" ht="15" customHeight="1">
      <c r="A37" s="135" t="s">
        <v>2335</v>
      </c>
      <c r="B37" s="136" t="s">
        <v>981</v>
      </c>
      <c r="C37" s="109" t="s">
        <v>1829</v>
      </c>
      <c r="D37" s="110" t="s">
        <v>1916</v>
      </c>
      <c r="E37" s="110" t="s">
        <v>1760</v>
      </c>
      <c r="F37" s="109" t="s">
        <v>1833</v>
      </c>
      <c r="G37" s="110" t="s">
        <v>2060</v>
      </c>
      <c r="H37" s="110" t="s">
        <v>2096</v>
      </c>
      <c r="I37" s="100" t="s">
        <v>984</v>
      </c>
    </row>
    <row r="38" spans="1:9" ht="15" customHeight="1">
      <c r="A38" s="135" t="s">
        <v>2336</v>
      </c>
      <c r="B38" s="136" t="s">
        <v>983</v>
      </c>
      <c r="C38" s="109" t="s">
        <v>1846</v>
      </c>
      <c r="D38" s="110" t="s">
        <v>2069</v>
      </c>
      <c r="E38" s="110" t="s">
        <v>2070</v>
      </c>
      <c r="F38" s="109" t="s">
        <v>1833</v>
      </c>
      <c r="G38" s="110" t="s">
        <v>1717</v>
      </c>
      <c r="H38" s="110" t="s">
        <v>1900</v>
      </c>
      <c r="I38" s="100" t="s">
        <v>986</v>
      </c>
    </row>
    <row r="39" spans="1:9" ht="15" customHeight="1">
      <c r="A39" s="135" t="s">
        <v>2337</v>
      </c>
      <c r="B39" s="136" t="s">
        <v>985</v>
      </c>
      <c r="C39" s="109" t="s">
        <v>1701</v>
      </c>
      <c r="D39" s="110" t="s">
        <v>2086</v>
      </c>
      <c r="E39" s="110" t="s">
        <v>2087</v>
      </c>
      <c r="F39" s="109" t="s">
        <v>2088</v>
      </c>
      <c r="G39" s="110" t="s">
        <v>1907</v>
      </c>
      <c r="H39" s="110" t="s">
        <v>1869</v>
      </c>
      <c r="I39" s="100" t="s">
        <v>988</v>
      </c>
    </row>
    <row r="40" spans="1:9" ht="15" customHeight="1">
      <c r="A40" s="135" t="s">
        <v>2338</v>
      </c>
      <c r="B40" s="136" t="s">
        <v>987</v>
      </c>
      <c r="C40" s="109" t="s">
        <v>1854</v>
      </c>
      <c r="D40" s="110" t="s">
        <v>1719</v>
      </c>
      <c r="E40" s="110" t="s">
        <v>1914</v>
      </c>
      <c r="F40" s="109" t="s">
        <v>1833</v>
      </c>
      <c r="G40" s="110" t="s">
        <v>1720</v>
      </c>
      <c r="H40" s="110" t="s">
        <v>1915</v>
      </c>
      <c r="I40" s="100" t="s">
        <v>990</v>
      </c>
    </row>
    <row r="41" spans="1:9" ht="15" customHeight="1">
      <c r="A41" s="135" t="s">
        <v>2339</v>
      </c>
      <c r="B41" s="136" t="s">
        <v>989</v>
      </c>
      <c r="C41" s="109" t="s">
        <v>1854</v>
      </c>
      <c r="D41" s="110" t="s">
        <v>2154</v>
      </c>
      <c r="E41" s="110" t="s">
        <v>2155</v>
      </c>
      <c r="F41" s="109" t="s">
        <v>1833</v>
      </c>
      <c r="G41" s="110" t="s">
        <v>2154</v>
      </c>
      <c r="H41" s="110" t="s">
        <v>1915</v>
      </c>
      <c r="I41" s="100" t="s">
        <v>992</v>
      </c>
    </row>
    <row r="42" spans="1:9" ht="15" customHeight="1">
      <c r="A42" s="135" t="s">
        <v>2340</v>
      </c>
      <c r="B42" s="136" t="s">
        <v>991</v>
      </c>
      <c r="C42" s="109" t="s">
        <v>1854</v>
      </c>
      <c r="D42" s="110" t="s">
        <v>1912</v>
      </c>
      <c r="E42" s="110" t="s">
        <v>1913</v>
      </c>
      <c r="F42" s="109" t="s">
        <v>1833</v>
      </c>
      <c r="G42" s="110" t="s">
        <v>1912</v>
      </c>
      <c r="H42" s="110" t="s">
        <v>1723</v>
      </c>
      <c r="I42" s="100" t="s">
        <v>994</v>
      </c>
    </row>
    <row r="43" spans="1:9" ht="15" customHeight="1">
      <c r="A43" s="135" t="s">
        <v>2341</v>
      </c>
      <c r="B43" s="136" t="s">
        <v>993</v>
      </c>
      <c r="C43" s="109" t="s">
        <v>1831</v>
      </c>
      <c r="D43" s="110" t="s">
        <v>2118</v>
      </c>
      <c r="E43" s="110" t="s">
        <v>2119</v>
      </c>
      <c r="F43" s="109" t="s">
        <v>1833</v>
      </c>
      <c r="G43" s="110" t="s">
        <v>2104</v>
      </c>
      <c r="H43" s="110" t="s">
        <v>2120</v>
      </c>
      <c r="I43" s="100" t="s">
        <v>996</v>
      </c>
    </row>
    <row r="44" spans="1:9" ht="15" customHeight="1">
      <c r="A44" s="135" t="s">
        <v>2342</v>
      </c>
      <c r="B44" s="136" t="s">
        <v>995</v>
      </c>
      <c r="C44" s="109" t="s">
        <v>1846</v>
      </c>
      <c r="D44" s="110" t="s">
        <v>2248</v>
      </c>
      <c r="E44" s="110" t="s">
        <v>1940</v>
      </c>
      <c r="F44" s="109" t="s">
        <v>1840</v>
      </c>
      <c r="G44" s="110" t="s">
        <v>2248</v>
      </c>
      <c r="H44" s="110" t="s">
        <v>2139</v>
      </c>
      <c r="I44" s="100" t="s">
        <v>998</v>
      </c>
    </row>
    <row r="45" spans="1:9" ht="15" customHeight="1">
      <c r="A45" s="135" t="s">
        <v>2343</v>
      </c>
      <c r="B45" s="136" t="s">
        <v>997</v>
      </c>
      <c r="C45" s="109" t="s">
        <v>1843</v>
      </c>
      <c r="D45" s="110" t="s">
        <v>1905</v>
      </c>
      <c r="E45" s="110" t="s">
        <v>1906</v>
      </c>
      <c r="F45" s="109" t="s">
        <v>1839</v>
      </c>
      <c r="G45" s="110" t="s">
        <v>1905</v>
      </c>
      <c r="H45" s="110" t="s">
        <v>1869</v>
      </c>
      <c r="I45" s="100" t="s">
        <v>1000</v>
      </c>
    </row>
    <row r="46" spans="1:9" ht="15" customHeight="1">
      <c r="A46" s="135" t="s">
        <v>2344</v>
      </c>
      <c r="B46" s="136" t="s">
        <v>999</v>
      </c>
      <c r="C46" s="109" t="s">
        <v>1831</v>
      </c>
      <c r="D46" s="110" t="s">
        <v>1953</v>
      </c>
      <c r="E46" s="110" t="s">
        <v>1954</v>
      </c>
      <c r="F46" s="109" t="s">
        <v>1833</v>
      </c>
      <c r="G46" s="110" t="s">
        <v>1955</v>
      </c>
      <c r="H46" s="110" t="s">
        <v>1956</v>
      </c>
      <c r="I46" s="100" t="s">
        <v>1002</v>
      </c>
    </row>
    <row r="47" spans="1:9" ht="15" customHeight="1">
      <c r="A47" s="135" t="s">
        <v>2345</v>
      </c>
      <c r="B47" s="136" t="s">
        <v>1001</v>
      </c>
      <c r="C47" s="109" t="s">
        <v>1845</v>
      </c>
      <c r="D47" s="110" t="s">
        <v>1933</v>
      </c>
      <c r="E47" s="110" t="s">
        <v>1934</v>
      </c>
      <c r="F47" s="109" t="s">
        <v>1833</v>
      </c>
      <c r="G47" s="110" t="s">
        <v>2095</v>
      </c>
      <c r="H47" s="110" t="s">
        <v>2096</v>
      </c>
      <c r="I47" s="100" t="s">
        <v>1004</v>
      </c>
    </row>
    <row r="48" spans="1:9" ht="15" customHeight="1">
      <c r="A48" s="135" t="s">
        <v>2346</v>
      </c>
      <c r="B48" s="136" t="s">
        <v>1003</v>
      </c>
      <c r="C48" s="109" t="s">
        <v>1843</v>
      </c>
      <c r="D48" s="110" t="s">
        <v>1937</v>
      </c>
      <c r="E48" s="110" t="s">
        <v>1938</v>
      </c>
      <c r="F48" s="109" t="s">
        <v>2185</v>
      </c>
      <c r="G48" s="110" t="s">
        <v>1939</v>
      </c>
      <c r="H48" s="110" t="s">
        <v>1867</v>
      </c>
      <c r="I48" s="100" t="s">
        <v>1006</v>
      </c>
    </row>
    <row r="49" spans="1:9" ht="15" customHeight="1">
      <c r="A49" s="135" t="s">
        <v>2347</v>
      </c>
      <c r="B49" s="136" t="s">
        <v>1005</v>
      </c>
      <c r="C49" s="109" t="s">
        <v>1847</v>
      </c>
      <c r="D49" s="110" t="s">
        <v>1725</v>
      </c>
      <c r="E49" s="110" t="s">
        <v>1733</v>
      </c>
      <c r="F49" s="109" t="s">
        <v>1833</v>
      </c>
      <c r="G49" s="110" t="s">
        <v>1904</v>
      </c>
      <c r="H49" s="110" t="s">
        <v>2109</v>
      </c>
      <c r="I49" s="100" t="s">
        <v>1008</v>
      </c>
    </row>
    <row r="50" spans="1:9" ht="15" customHeight="1">
      <c r="A50" s="135" t="s">
        <v>2348</v>
      </c>
      <c r="B50" s="136" t="s">
        <v>1007</v>
      </c>
      <c r="C50" s="109" t="s">
        <v>1843</v>
      </c>
      <c r="D50" s="110" t="s">
        <v>1964</v>
      </c>
      <c r="E50" s="110" t="s">
        <v>1730</v>
      </c>
      <c r="F50" s="109" t="s">
        <v>1839</v>
      </c>
      <c r="G50" s="110" t="s">
        <v>1731</v>
      </c>
      <c r="H50" s="110" t="s">
        <v>1867</v>
      </c>
      <c r="I50" s="100" t="s">
        <v>1010</v>
      </c>
    </row>
    <row r="51" spans="1:9" ht="15" customHeight="1">
      <c r="A51" s="135" t="s">
        <v>2349</v>
      </c>
      <c r="B51" s="136" t="s">
        <v>1009</v>
      </c>
      <c r="C51" s="109" t="s">
        <v>1844</v>
      </c>
      <c r="D51" s="110" t="s">
        <v>2170</v>
      </c>
      <c r="E51" s="110" t="s">
        <v>2171</v>
      </c>
      <c r="F51" s="109" t="s">
        <v>1833</v>
      </c>
      <c r="G51" s="110" t="s">
        <v>1904</v>
      </c>
      <c r="H51" s="110" t="s">
        <v>2172</v>
      </c>
      <c r="I51" s="100" t="s">
        <v>1012</v>
      </c>
    </row>
    <row r="52" spans="1:9" ht="15" customHeight="1">
      <c r="A52" s="135" t="s">
        <v>2350</v>
      </c>
      <c r="B52" s="136" t="s">
        <v>1011</v>
      </c>
      <c r="C52" s="109" t="s">
        <v>1847</v>
      </c>
      <c r="D52" s="110" t="s">
        <v>2114</v>
      </c>
      <c r="E52" s="110" t="s">
        <v>2115</v>
      </c>
      <c r="F52" s="109" t="s">
        <v>1840</v>
      </c>
      <c r="G52" s="110" t="s">
        <v>2115</v>
      </c>
      <c r="H52" s="110" t="s">
        <v>2109</v>
      </c>
      <c r="I52" s="100" t="s">
        <v>1014</v>
      </c>
    </row>
    <row r="53" spans="1:9" ht="15" customHeight="1">
      <c r="A53" s="135" t="s">
        <v>2351</v>
      </c>
      <c r="B53" s="136" t="s">
        <v>1013</v>
      </c>
      <c r="C53" s="109" t="s">
        <v>1847</v>
      </c>
      <c r="D53" s="110" t="s">
        <v>1922</v>
      </c>
      <c r="E53" s="110" t="s">
        <v>1923</v>
      </c>
      <c r="F53" s="109" t="s">
        <v>1833</v>
      </c>
      <c r="G53" s="110" t="s">
        <v>1904</v>
      </c>
      <c r="H53" s="110" t="s">
        <v>2109</v>
      </c>
      <c r="I53" s="100" t="s">
        <v>1016</v>
      </c>
    </row>
    <row r="54" spans="1:9" ht="15" customHeight="1">
      <c r="A54" s="135" t="s">
        <v>2352</v>
      </c>
      <c r="B54" s="136" t="s">
        <v>1015</v>
      </c>
      <c r="C54" s="109" t="s">
        <v>1854</v>
      </c>
      <c r="D54" s="110" t="s">
        <v>1727</v>
      </c>
      <c r="E54" s="110" t="s">
        <v>1728</v>
      </c>
      <c r="F54" s="109" t="s">
        <v>1840</v>
      </c>
      <c r="G54" s="110" t="s">
        <v>1946</v>
      </c>
      <c r="H54" s="110" t="s">
        <v>1723</v>
      </c>
      <c r="I54" s="100" t="s">
        <v>1018</v>
      </c>
    </row>
    <row r="55" spans="1:9" ht="15" customHeight="1">
      <c r="A55" s="135" t="s">
        <v>2353</v>
      </c>
      <c r="B55" s="136" t="s">
        <v>1017</v>
      </c>
      <c r="C55" s="109" t="s">
        <v>1846</v>
      </c>
      <c r="D55" s="110" t="s">
        <v>1926</v>
      </c>
      <c r="E55" s="110" t="s">
        <v>1711</v>
      </c>
      <c r="F55" s="109" t="s">
        <v>1840</v>
      </c>
      <c r="G55" s="110" t="s">
        <v>1926</v>
      </c>
      <c r="H55" s="110" t="s">
        <v>2168</v>
      </c>
      <c r="I55" s="100" t="s">
        <v>1020</v>
      </c>
    </row>
    <row r="56" spans="1:9" ht="15" customHeight="1">
      <c r="A56" s="135" t="s">
        <v>2354</v>
      </c>
      <c r="B56" s="136" t="s">
        <v>1019</v>
      </c>
      <c r="C56" s="109" t="s">
        <v>1854</v>
      </c>
      <c r="D56" s="110" t="s">
        <v>1746</v>
      </c>
      <c r="E56" s="110" t="s">
        <v>1724</v>
      </c>
      <c r="F56" s="109" t="s">
        <v>1840</v>
      </c>
      <c r="G56" s="110" t="s">
        <v>1746</v>
      </c>
      <c r="H56" s="110" t="s">
        <v>1723</v>
      </c>
      <c r="I56" s="100" t="s">
        <v>1022</v>
      </c>
    </row>
    <row r="57" spans="1:9" ht="15" customHeight="1">
      <c r="A57" s="135" t="s">
        <v>2355</v>
      </c>
      <c r="B57" s="136" t="s">
        <v>1021</v>
      </c>
      <c r="C57" s="109" t="s">
        <v>1846</v>
      </c>
      <c r="D57" s="110" t="s">
        <v>2402</v>
      </c>
      <c r="E57" s="110" t="s">
        <v>1992</v>
      </c>
      <c r="F57" s="109" t="s">
        <v>1839</v>
      </c>
      <c r="G57" s="110" t="s">
        <v>1960</v>
      </c>
      <c r="H57" s="110" t="s">
        <v>2139</v>
      </c>
      <c r="I57" s="100" t="s">
        <v>1024</v>
      </c>
    </row>
    <row r="58" spans="1:9" ht="15" customHeight="1">
      <c r="A58" s="135" t="s">
        <v>2356</v>
      </c>
      <c r="B58" s="136" t="s">
        <v>1023</v>
      </c>
      <c r="C58" s="109" t="s">
        <v>1854</v>
      </c>
      <c r="D58" s="110" t="s">
        <v>1947</v>
      </c>
      <c r="E58" s="110" t="s">
        <v>1948</v>
      </c>
      <c r="F58" s="109" t="s">
        <v>1840</v>
      </c>
      <c r="G58" s="110" t="s">
        <v>1949</v>
      </c>
      <c r="H58" s="110" t="s">
        <v>1950</v>
      </c>
      <c r="I58" s="100" t="s">
        <v>1026</v>
      </c>
    </row>
    <row r="59" spans="1:9" ht="15" customHeight="1">
      <c r="A59" s="135" t="s">
        <v>2357</v>
      </c>
      <c r="B59" s="136" t="s">
        <v>1025</v>
      </c>
      <c r="C59" s="109" t="s">
        <v>1845</v>
      </c>
      <c r="D59" s="110" t="s">
        <v>1931</v>
      </c>
      <c r="E59" s="110" t="s">
        <v>2302</v>
      </c>
      <c r="F59" s="109" t="s">
        <v>1833</v>
      </c>
      <c r="G59" s="110" t="s">
        <v>2074</v>
      </c>
      <c r="H59" s="110" t="s">
        <v>1932</v>
      </c>
      <c r="I59" s="100" t="s">
        <v>1028</v>
      </c>
    </row>
    <row r="60" spans="1:9" ht="15" customHeight="1">
      <c r="A60" s="135" t="s">
        <v>2358</v>
      </c>
      <c r="B60" s="136" t="s">
        <v>1027</v>
      </c>
      <c r="C60" s="109" t="s">
        <v>1829</v>
      </c>
      <c r="D60" s="110" t="s">
        <v>2209</v>
      </c>
      <c r="E60" s="110" t="s">
        <v>1726</v>
      </c>
      <c r="F60" s="109" t="s">
        <v>1833</v>
      </c>
      <c r="G60" s="110" t="s">
        <v>1878</v>
      </c>
      <c r="H60" s="110" t="s">
        <v>2211</v>
      </c>
      <c r="I60" s="100" t="s">
        <v>1030</v>
      </c>
    </row>
    <row r="61" spans="1:9" ht="15" customHeight="1">
      <c r="A61" s="135" t="s">
        <v>2359</v>
      </c>
      <c r="B61" s="136" t="s">
        <v>1029</v>
      </c>
      <c r="C61" s="109" t="s">
        <v>1829</v>
      </c>
      <c r="D61" s="110" t="s">
        <v>2148</v>
      </c>
      <c r="E61" s="110" t="s">
        <v>2149</v>
      </c>
      <c r="F61" s="109" t="s">
        <v>1833</v>
      </c>
      <c r="G61" s="110" t="s">
        <v>1718</v>
      </c>
      <c r="H61" s="110" t="s">
        <v>2096</v>
      </c>
      <c r="I61" s="100" t="s">
        <v>1032</v>
      </c>
    </row>
    <row r="62" spans="1:9" ht="15" customHeight="1">
      <c r="A62" s="135" t="s">
        <v>2360</v>
      </c>
      <c r="B62" s="136" t="s">
        <v>1031</v>
      </c>
      <c r="C62" s="109" t="s">
        <v>1831</v>
      </c>
      <c r="D62" s="110" t="s">
        <v>1957</v>
      </c>
      <c r="E62" s="110" t="s">
        <v>1958</v>
      </c>
      <c r="F62" s="109" t="s">
        <v>1840</v>
      </c>
      <c r="G62" s="110" t="s">
        <v>1957</v>
      </c>
      <c r="H62" s="110" t="s">
        <v>2096</v>
      </c>
      <c r="I62" s="100" t="s">
        <v>1034</v>
      </c>
    </row>
    <row r="63" spans="1:9" ht="15" customHeight="1">
      <c r="A63" s="135" t="s">
        <v>2361</v>
      </c>
      <c r="B63" s="136" t="s">
        <v>1033</v>
      </c>
      <c r="C63" s="109" t="s">
        <v>1831</v>
      </c>
      <c r="D63" s="110" t="s">
        <v>1973</v>
      </c>
      <c r="E63" s="110" t="s">
        <v>1974</v>
      </c>
      <c r="F63" s="109" t="s">
        <v>1840</v>
      </c>
      <c r="G63" s="110" t="s">
        <v>1974</v>
      </c>
      <c r="H63" s="110" t="s">
        <v>1975</v>
      </c>
      <c r="I63" s="100" t="s">
        <v>1036</v>
      </c>
    </row>
    <row r="64" spans="1:9" ht="15" customHeight="1">
      <c r="A64" s="135" t="s">
        <v>2362</v>
      </c>
      <c r="B64" s="136" t="s">
        <v>1035</v>
      </c>
      <c r="C64" s="109" t="s">
        <v>1845</v>
      </c>
      <c r="D64" s="110" t="s">
        <v>1734</v>
      </c>
      <c r="E64" s="110" t="s">
        <v>1936</v>
      </c>
      <c r="F64" s="109" t="s">
        <v>1833</v>
      </c>
      <c r="G64" s="110" t="s">
        <v>2104</v>
      </c>
      <c r="H64" s="110" t="s">
        <v>2098</v>
      </c>
      <c r="I64" s="100" t="s">
        <v>1038</v>
      </c>
    </row>
    <row r="65" spans="1:9" ht="15" customHeight="1">
      <c r="A65" s="135" t="s">
        <v>2363</v>
      </c>
      <c r="B65" s="136" t="s">
        <v>1120</v>
      </c>
      <c r="C65" s="109" t="s">
        <v>1854</v>
      </c>
      <c r="D65" s="110" t="s">
        <v>1722</v>
      </c>
      <c r="E65" s="110" t="s">
        <v>2292</v>
      </c>
      <c r="F65" s="109" t="s">
        <v>1833</v>
      </c>
      <c r="G65" s="110" t="s">
        <v>2104</v>
      </c>
      <c r="H65" s="110" t="s">
        <v>1723</v>
      </c>
      <c r="I65" s="100" t="s">
        <v>1040</v>
      </c>
    </row>
    <row r="66" spans="1:9" ht="15" customHeight="1">
      <c r="A66" s="135" t="s">
        <v>2364</v>
      </c>
      <c r="B66" s="136" t="s">
        <v>1087</v>
      </c>
      <c r="C66" s="109" t="s">
        <v>1854</v>
      </c>
      <c r="D66" s="110" t="s">
        <v>1924</v>
      </c>
      <c r="E66" s="110" t="s">
        <v>1925</v>
      </c>
      <c r="F66" s="109" t="s">
        <v>1840</v>
      </c>
      <c r="G66" s="110" t="s">
        <v>1924</v>
      </c>
      <c r="H66" s="110" t="s">
        <v>1723</v>
      </c>
      <c r="I66" s="100" t="s">
        <v>1042</v>
      </c>
    </row>
    <row r="67" spans="1:9" ht="15" customHeight="1">
      <c r="A67" s="135" t="s">
        <v>2365</v>
      </c>
      <c r="B67" s="136" t="s">
        <v>1037</v>
      </c>
      <c r="C67" s="109" t="s">
        <v>1847</v>
      </c>
      <c r="D67" s="110" t="s">
        <v>2188</v>
      </c>
      <c r="E67" s="110" t="s">
        <v>2189</v>
      </c>
      <c r="F67" s="109" t="s">
        <v>1840</v>
      </c>
      <c r="G67" s="110" t="s">
        <v>1720</v>
      </c>
      <c r="H67" s="110" t="s">
        <v>2190</v>
      </c>
      <c r="I67" s="100" t="s">
        <v>1044</v>
      </c>
    </row>
    <row r="68" spans="1:9" ht="15" customHeight="1">
      <c r="A68" s="135" t="s">
        <v>2366</v>
      </c>
      <c r="B68" s="136" t="s">
        <v>1039</v>
      </c>
      <c r="C68" s="109" t="s">
        <v>1831</v>
      </c>
      <c r="D68" s="110" t="s">
        <v>2006</v>
      </c>
      <c r="E68" s="110" t="s">
        <v>2007</v>
      </c>
      <c r="F68" s="109" t="s">
        <v>1833</v>
      </c>
      <c r="G68" s="110" t="s">
        <v>1739</v>
      </c>
      <c r="H68" s="110" t="s">
        <v>2196</v>
      </c>
      <c r="I68" s="100" t="s">
        <v>1046</v>
      </c>
    </row>
    <row r="69" spans="1:9" ht="15" customHeight="1">
      <c r="A69" s="135" t="s">
        <v>2367</v>
      </c>
      <c r="B69" s="136" t="s">
        <v>1041</v>
      </c>
      <c r="C69" s="109" t="s">
        <v>1831</v>
      </c>
      <c r="D69" s="110" t="s">
        <v>1944</v>
      </c>
      <c r="E69" s="110" t="s">
        <v>1945</v>
      </c>
      <c r="F69" s="109" t="s">
        <v>1840</v>
      </c>
      <c r="G69" s="110" t="s">
        <v>1944</v>
      </c>
      <c r="H69" s="110" t="s">
        <v>2096</v>
      </c>
      <c r="I69" s="100" t="s">
        <v>1048</v>
      </c>
    </row>
    <row r="70" spans="1:9" ht="15" customHeight="1">
      <c r="A70" s="135" t="s">
        <v>2368</v>
      </c>
      <c r="B70" s="136" t="s">
        <v>1043</v>
      </c>
      <c r="C70" s="109" t="s">
        <v>1854</v>
      </c>
      <c r="D70" s="110" t="s">
        <v>1967</v>
      </c>
      <c r="E70" s="110" t="s">
        <v>1968</v>
      </c>
      <c r="F70" s="109" t="s">
        <v>1833</v>
      </c>
      <c r="G70" s="110" t="s">
        <v>1969</v>
      </c>
      <c r="H70" s="110" t="s">
        <v>1721</v>
      </c>
      <c r="I70" s="100" t="s">
        <v>1050</v>
      </c>
    </row>
    <row r="71" spans="1:9" ht="15" customHeight="1">
      <c r="A71" s="135" t="s">
        <v>2369</v>
      </c>
      <c r="B71" s="136" t="s">
        <v>1045</v>
      </c>
      <c r="C71" s="109" t="s">
        <v>1830</v>
      </c>
      <c r="D71" s="110" t="s">
        <v>2226</v>
      </c>
      <c r="E71" s="110" t="s">
        <v>2084</v>
      </c>
      <c r="F71" s="109" t="s">
        <v>1840</v>
      </c>
      <c r="G71" s="110" t="s">
        <v>2084</v>
      </c>
      <c r="H71" s="110" t="s">
        <v>2228</v>
      </c>
      <c r="I71" s="100" t="s">
        <v>1052</v>
      </c>
    </row>
    <row r="72" spans="1:9" ht="15" customHeight="1">
      <c r="A72" s="135" t="s">
        <v>2370</v>
      </c>
      <c r="B72" s="136" t="s">
        <v>1047</v>
      </c>
      <c r="C72" s="109" t="s">
        <v>1846</v>
      </c>
      <c r="D72" s="110" t="s">
        <v>1980</v>
      </c>
      <c r="E72" s="110" t="s">
        <v>1981</v>
      </c>
      <c r="F72" s="109" t="s">
        <v>1840</v>
      </c>
      <c r="G72" s="110" t="s">
        <v>1980</v>
      </c>
      <c r="H72" s="110" t="s">
        <v>1842</v>
      </c>
      <c r="I72" s="100" t="s">
        <v>1054</v>
      </c>
    </row>
    <row r="73" spans="1:9" ht="15" customHeight="1">
      <c r="A73" s="135" t="s">
        <v>2371</v>
      </c>
      <c r="B73" s="136" t="s">
        <v>1160</v>
      </c>
      <c r="C73" s="109" t="s">
        <v>1843</v>
      </c>
      <c r="D73" s="110" t="s">
        <v>1927</v>
      </c>
      <c r="E73" s="110" t="s">
        <v>1928</v>
      </c>
      <c r="F73" s="109" t="s">
        <v>1929</v>
      </c>
      <c r="G73" s="110" t="s">
        <v>1930</v>
      </c>
      <c r="H73" s="110" t="s">
        <v>1842</v>
      </c>
      <c r="I73" s="100" t="s">
        <v>1056</v>
      </c>
    </row>
    <row r="74" spans="1:9" ht="15" customHeight="1">
      <c r="A74" s="135" t="s">
        <v>2372</v>
      </c>
      <c r="B74" s="136" t="s">
        <v>1198</v>
      </c>
      <c r="C74" s="109" t="s">
        <v>1846</v>
      </c>
      <c r="D74" s="110" t="s">
        <v>1732</v>
      </c>
      <c r="E74" s="110" t="s">
        <v>2179</v>
      </c>
      <c r="F74" s="109" t="s">
        <v>1839</v>
      </c>
      <c r="G74" s="110" t="s">
        <v>1917</v>
      </c>
      <c r="H74" s="110" t="s">
        <v>2168</v>
      </c>
      <c r="I74" s="100" t="s">
        <v>1058</v>
      </c>
    </row>
    <row r="75" spans="1:9" ht="15" customHeight="1">
      <c r="A75" s="135" t="s">
        <v>2373</v>
      </c>
      <c r="B75" s="136" t="s">
        <v>1194</v>
      </c>
      <c r="C75" s="109" t="s">
        <v>1846</v>
      </c>
      <c r="D75" s="110" t="s">
        <v>2083</v>
      </c>
      <c r="E75" s="110" t="s">
        <v>1920</v>
      </c>
      <c r="F75" s="109" t="s">
        <v>1840</v>
      </c>
      <c r="G75" s="110" t="s">
        <v>2083</v>
      </c>
      <c r="H75" s="110" t="s">
        <v>2142</v>
      </c>
      <c r="I75" s="100" t="s">
        <v>1060</v>
      </c>
    </row>
    <row r="76" spans="1:9" ht="15" customHeight="1">
      <c r="A76" s="135" t="s">
        <v>2374</v>
      </c>
      <c r="B76" s="136" t="s">
        <v>1190</v>
      </c>
      <c r="C76" s="109" t="s">
        <v>1843</v>
      </c>
      <c r="D76" s="110" t="s">
        <v>1941</v>
      </c>
      <c r="E76" s="110" t="s">
        <v>1942</v>
      </c>
      <c r="F76" s="109" t="s">
        <v>1839</v>
      </c>
      <c r="G76" s="110" t="s">
        <v>1942</v>
      </c>
      <c r="H76" s="110" t="s">
        <v>1867</v>
      </c>
      <c r="I76" s="100" t="s">
        <v>1062</v>
      </c>
    </row>
    <row r="77" spans="1:9" ht="15" customHeight="1">
      <c r="A77" s="135" t="s">
        <v>2375</v>
      </c>
      <c r="B77" s="136" t="s">
        <v>1200</v>
      </c>
      <c r="C77" s="109" t="s">
        <v>1846</v>
      </c>
      <c r="D77" s="110" t="s">
        <v>1951</v>
      </c>
      <c r="E77" s="110" t="s">
        <v>1952</v>
      </c>
      <c r="F77" s="109" t="s">
        <v>1833</v>
      </c>
      <c r="G77" s="110" t="s">
        <v>2095</v>
      </c>
      <c r="H77" s="110" t="s">
        <v>2139</v>
      </c>
      <c r="I77" s="100" t="s">
        <v>1064</v>
      </c>
    </row>
    <row r="78" spans="1:9" ht="15" customHeight="1">
      <c r="A78" s="135" t="s">
        <v>2376</v>
      </c>
      <c r="B78" s="136" t="s">
        <v>1049</v>
      </c>
      <c r="C78" s="109" t="s">
        <v>1831</v>
      </c>
      <c r="D78" s="110" t="s">
        <v>1757</v>
      </c>
      <c r="E78" s="110" t="s">
        <v>2227</v>
      </c>
      <c r="F78" s="109" t="s">
        <v>1840</v>
      </c>
      <c r="G78" s="110" t="s">
        <v>2227</v>
      </c>
      <c r="H78" s="110" t="s">
        <v>2241</v>
      </c>
      <c r="I78" s="100" t="s">
        <v>1066</v>
      </c>
    </row>
    <row r="79" spans="1:9" ht="15" customHeight="1">
      <c r="A79" s="135" t="s">
        <v>2377</v>
      </c>
      <c r="B79" s="136" t="s">
        <v>1051</v>
      </c>
      <c r="C79" s="109" t="s">
        <v>1829</v>
      </c>
      <c r="D79" s="110" t="s">
        <v>1996</v>
      </c>
      <c r="E79" s="110" t="s">
        <v>1997</v>
      </c>
      <c r="F79" s="109" t="s">
        <v>1833</v>
      </c>
      <c r="G79" s="110" t="s">
        <v>1718</v>
      </c>
      <c r="H79" s="110" t="s">
        <v>2096</v>
      </c>
      <c r="I79" s="100" t="s">
        <v>1068</v>
      </c>
    </row>
    <row r="80" spans="1:9" ht="15" customHeight="1">
      <c r="A80" s="135" t="s">
        <v>2379</v>
      </c>
      <c r="B80" s="136" t="s">
        <v>1053</v>
      </c>
      <c r="C80" s="109" t="s">
        <v>1830</v>
      </c>
      <c r="D80" s="110" t="s">
        <v>2000</v>
      </c>
      <c r="E80" s="110" t="s">
        <v>2410</v>
      </c>
      <c r="F80" s="109" t="s">
        <v>1840</v>
      </c>
      <c r="G80" s="110" t="s">
        <v>2001</v>
      </c>
      <c r="H80" s="110" t="s">
        <v>2120</v>
      </c>
      <c r="I80" s="100" t="s">
        <v>1070</v>
      </c>
    </row>
    <row r="81" spans="1:9" ht="15" customHeight="1">
      <c r="A81" s="135" t="s">
        <v>2380</v>
      </c>
      <c r="B81" s="136" t="s">
        <v>1055</v>
      </c>
      <c r="C81" s="109" t="s">
        <v>1829</v>
      </c>
      <c r="D81" s="110" t="s">
        <v>1935</v>
      </c>
      <c r="E81" s="110" t="s">
        <v>2253</v>
      </c>
      <c r="F81" s="109" t="s">
        <v>1833</v>
      </c>
      <c r="G81" s="110" t="s">
        <v>2074</v>
      </c>
      <c r="H81" s="110" t="s">
        <v>2146</v>
      </c>
      <c r="I81" s="100" t="s">
        <v>1072</v>
      </c>
    </row>
    <row r="82" spans="1:9" ht="15" customHeight="1">
      <c r="A82" s="135" t="s">
        <v>2381</v>
      </c>
      <c r="B82" s="136" t="s">
        <v>1057</v>
      </c>
      <c r="C82" s="109" t="s">
        <v>1847</v>
      </c>
      <c r="D82" s="110" t="s">
        <v>2284</v>
      </c>
      <c r="E82" s="110" t="s">
        <v>1943</v>
      </c>
      <c r="F82" s="109" t="s">
        <v>1833</v>
      </c>
      <c r="G82" s="110" t="s">
        <v>1904</v>
      </c>
      <c r="H82" s="110" t="s">
        <v>2109</v>
      </c>
      <c r="I82" s="100" t="s">
        <v>1074</v>
      </c>
    </row>
    <row r="83" spans="1:9" ht="15" customHeight="1">
      <c r="A83" s="135" t="s">
        <v>2382</v>
      </c>
      <c r="B83" s="136" t="s">
        <v>1059</v>
      </c>
      <c r="C83" s="109" t="s">
        <v>1830</v>
      </c>
      <c r="D83" s="110" t="s">
        <v>2230</v>
      </c>
      <c r="E83" s="110" t="s">
        <v>2231</v>
      </c>
      <c r="F83" s="109" t="s">
        <v>1833</v>
      </c>
      <c r="G83" s="110" t="s">
        <v>2104</v>
      </c>
      <c r="H83" s="110" t="s">
        <v>2204</v>
      </c>
      <c r="I83" s="100" t="s">
        <v>1076</v>
      </c>
    </row>
    <row r="84" spans="1:9" ht="15" customHeight="1">
      <c r="A84" s="135" t="s">
        <v>2383</v>
      </c>
      <c r="B84" s="136" t="s">
        <v>1061</v>
      </c>
      <c r="C84" s="109" t="s">
        <v>1831</v>
      </c>
      <c r="D84" s="110" t="s">
        <v>1999</v>
      </c>
      <c r="E84" s="110" t="s">
        <v>2408</v>
      </c>
      <c r="F84" s="109" t="s">
        <v>1858</v>
      </c>
      <c r="G84" s="110" t="s">
        <v>1999</v>
      </c>
      <c r="H84" s="110" t="s">
        <v>2196</v>
      </c>
      <c r="I84" s="100" t="s">
        <v>1078</v>
      </c>
    </row>
    <row r="85" spans="1:9" ht="15" customHeight="1">
      <c r="A85" s="135" t="s">
        <v>2384</v>
      </c>
      <c r="B85" s="136" t="s">
        <v>1063</v>
      </c>
      <c r="C85" s="109" t="s">
        <v>1843</v>
      </c>
      <c r="D85" s="110" t="s">
        <v>1749</v>
      </c>
      <c r="E85" s="110" t="s">
        <v>1750</v>
      </c>
      <c r="F85" s="109" t="s">
        <v>1833</v>
      </c>
      <c r="G85" s="110" t="s">
        <v>1751</v>
      </c>
      <c r="H85" s="110" t="s">
        <v>1869</v>
      </c>
      <c r="I85" s="100" t="s">
        <v>1080</v>
      </c>
    </row>
    <row r="86" spans="1:9" ht="15" customHeight="1">
      <c r="A86" s="135" t="s">
        <v>2385</v>
      </c>
      <c r="B86" s="136" t="s">
        <v>1126</v>
      </c>
      <c r="C86" s="109" t="s">
        <v>1831</v>
      </c>
      <c r="D86" s="110" t="s">
        <v>2125</v>
      </c>
      <c r="E86" s="110" t="s">
        <v>2126</v>
      </c>
      <c r="F86" s="109" t="s">
        <v>1833</v>
      </c>
      <c r="G86" s="110" t="s">
        <v>2104</v>
      </c>
      <c r="H86" s="110" t="s">
        <v>2127</v>
      </c>
      <c r="I86" s="100" t="s">
        <v>1082</v>
      </c>
    </row>
    <row r="87" spans="1:9" ht="15" customHeight="1">
      <c r="A87" s="135" t="s">
        <v>2386</v>
      </c>
      <c r="B87" s="136" t="s">
        <v>1065</v>
      </c>
      <c r="C87" s="109" t="s">
        <v>1845</v>
      </c>
      <c r="D87" s="110" t="s">
        <v>2252</v>
      </c>
      <c r="E87" s="110" t="s">
        <v>1959</v>
      </c>
      <c r="F87" s="109" t="s">
        <v>1833</v>
      </c>
      <c r="G87" s="110" t="s">
        <v>2074</v>
      </c>
      <c r="H87" s="110" t="s">
        <v>2096</v>
      </c>
      <c r="I87" s="100" t="s">
        <v>1084</v>
      </c>
    </row>
    <row r="88" spans="1:9" ht="15" customHeight="1">
      <c r="A88" s="135" t="s">
        <v>2387</v>
      </c>
      <c r="B88" s="136" t="s">
        <v>1067</v>
      </c>
      <c r="C88" s="109" t="s">
        <v>1831</v>
      </c>
      <c r="D88" s="110" t="s">
        <v>2037</v>
      </c>
      <c r="E88" s="110" t="s">
        <v>2038</v>
      </c>
      <c r="F88" s="109" t="s">
        <v>1833</v>
      </c>
      <c r="G88" s="110" t="s">
        <v>2074</v>
      </c>
      <c r="H88" s="110" t="s">
        <v>1765</v>
      </c>
      <c r="I88" s="100" t="s">
        <v>1086</v>
      </c>
    </row>
    <row r="89" spans="1:9" ht="15" customHeight="1">
      <c r="A89" s="135" t="s">
        <v>2388</v>
      </c>
      <c r="B89" s="136" t="s">
        <v>1069</v>
      </c>
      <c r="C89" s="109" t="s">
        <v>1831</v>
      </c>
      <c r="D89" s="110" t="s">
        <v>2194</v>
      </c>
      <c r="E89" s="110" t="s">
        <v>1976</v>
      </c>
      <c r="F89" s="109" t="s">
        <v>1833</v>
      </c>
      <c r="G89" s="110" t="s">
        <v>2195</v>
      </c>
      <c r="H89" s="110" t="s">
        <v>2196</v>
      </c>
      <c r="I89" s="100" t="s">
        <v>1088</v>
      </c>
    </row>
    <row r="90" spans="1:9" ht="15" customHeight="1">
      <c r="A90" s="135" t="s">
        <v>2389</v>
      </c>
      <c r="B90" s="136" t="s">
        <v>1071</v>
      </c>
      <c r="C90" s="109" t="s">
        <v>1847</v>
      </c>
      <c r="D90" s="110" t="s">
        <v>1741</v>
      </c>
      <c r="E90" s="110" t="s">
        <v>1742</v>
      </c>
      <c r="F90" s="109" t="s">
        <v>1833</v>
      </c>
      <c r="G90" s="110" t="s">
        <v>1718</v>
      </c>
      <c r="H90" s="110" t="s">
        <v>2109</v>
      </c>
      <c r="I90" s="100" t="s">
        <v>1090</v>
      </c>
    </row>
    <row r="91" spans="1:9" ht="15" customHeight="1">
      <c r="A91" s="135" t="s">
        <v>2390</v>
      </c>
      <c r="B91" s="136" t="s">
        <v>1073</v>
      </c>
      <c r="C91" s="109" t="s">
        <v>1829</v>
      </c>
      <c r="D91" s="110" t="s">
        <v>2182</v>
      </c>
      <c r="E91" s="110" t="s">
        <v>2183</v>
      </c>
      <c r="F91" s="109" t="s">
        <v>1833</v>
      </c>
      <c r="G91" s="110" t="s">
        <v>2095</v>
      </c>
      <c r="H91" s="110" t="s">
        <v>2096</v>
      </c>
      <c r="I91" s="100" t="s">
        <v>1092</v>
      </c>
    </row>
    <row r="92" spans="1:9" ht="15" customHeight="1">
      <c r="A92" s="135" t="s">
        <v>2391</v>
      </c>
      <c r="B92" s="136" t="s">
        <v>1075</v>
      </c>
      <c r="C92" s="109" t="s">
        <v>1846</v>
      </c>
      <c r="D92" s="110" t="s">
        <v>1977</v>
      </c>
      <c r="E92" s="110" t="s">
        <v>1978</v>
      </c>
      <c r="F92" s="109" t="s">
        <v>1858</v>
      </c>
      <c r="G92" s="110" t="s">
        <v>1979</v>
      </c>
      <c r="H92" s="110" t="s">
        <v>2139</v>
      </c>
      <c r="I92" s="100" t="s">
        <v>1094</v>
      </c>
    </row>
    <row r="93" spans="1:9" ht="15" customHeight="1">
      <c r="A93" s="135" t="s">
        <v>2392</v>
      </c>
      <c r="B93" s="136" t="s">
        <v>1077</v>
      </c>
      <c r="C93" s="109" t="s">
        <v>1846</v>
      </c>
      <c r="D93" s="110" t="s">
        <v>1984</v>
      </c>
      <c r="E93" s="110" t="s">
        <v>1754</v>
      </c>
      <c r="F93" s="109" t="s">
        <v>1833</v>
      </c>
      <c r="G93" s="110" t="s">
        <v>1717</v>
      </c>
      <c r="H93" s="110" t="s">
        <v>1985</v>
      </c>
      <c r="I93" s="100" t="s">
        <v>1096</v>
      </c>
    </row>
    <row r="94" spans="1:9" ht="15" customHeight="1">
      <c r="A94" s="135" t="s">
        <v>2393</v>
      </c>
      <c r="B94" s="136" t="s">
        <v>1079</v>
      </c>
      <c r="C94" s="109" t="s">
        <v>1847</v>
      </c>
      <c r="D94" s="110" t="s">
        <v>2236</v>
      </c>
      <c r="E94" s="110" t="s">
        <v>2237</v>
      </c>
      <c r="F94" s="109" t="s">
        <v>1840</v>
      </c>
      <c r="G94" s="110" t="s">
        <v>2236</v>
      </c>
      <c r="H94" s="110" t="s">
        <v>2238</v>
      </c>
      <c r="I94" s="100" t="s">
        <v>1098</v>
      </c>
    </row>
    <row r="95" spans="1:9" ht="15" customHeight="1">
      <c r="A95" s="135" t="s">
        <v>2394</v>
      </c>
      <c r="B95" s="136" t="s">
        <v>1081</v>
      </c>
      <c r="C95" s="109" t="s">
        <v>1844</v>
      </c>
      <c r="D95" s="110" t="s">
        <v>2164</v>
      </c>
      <c r="E95" s="110" t="s">
        <v>2165</v>
      </c>
      <c r="F95" s="109" t="s">
        <v>1839</v>
      </c>
      <c r="G95" s="110" t="s">
        <v>1887</v>
      </c>
      <c r="H95" s="110" t="s">
        <v>2139</v>
      </c>
      <c r="I95" s="100" t="s">
        <v>1100</v>
      </c>
    </row>
    <row r="96" spans="1:9" ht="15" customHeight="1">
      <c r="A96" s="135" t="s">
        <v>2395</v>
      </c>
      <c r="B96" s="136" t="s">
        <v>1083</v>
      </c>
      <c r="C96" s="109" t="s">
        <v>1829</v>
      </c>
      <c r="D96" s="110" t="s">
        <v>1745</v>
      </c>
      <c r="E96" s="110" t="s">
        <v>1998</v>
      </c>
      <c r="F96" s="109" t="s">
        <v>1839</v>
      </c>
      <c r="G96" s="110" t="s">
        <v>1745</v>
      </c>
      <c r="H96" s="110" t="s">
        <v>2096</v>
      </c>
      <c r="I96" s="100" t="s">
        <v>1102</v>
      </c>
    </row>
    <row r="97" spans="1:9" ht="15" customHeight="1">
      <c r="A97" s="135" t="s">
        <v>2396</v>
      </c>
      <c r="B97" s="136" t="s">
        <v>1085</v>
      </c>
      <c r="C97" s="109" t="s">
        <v>1831</v>
      </c>
      <c r="D97" s="110" t="s">
        <v>2264</v>
      </c>
      <c r="E97" s="110" t="s">
        <v>1982</v>
      </c>
      <c r="F97" s="109" t="s">
        <v>1858</v>
      </c>
      <c r="G97" s="110" t="s">
        <v>1735</v>
      </c>
      <c r="H97" s="110" t="s">
        <v>2146</v>
      </c>
      <c r="I97" s="100" t="s">
        <v>1104</v>
      </c>
    </row>
    <row r="98" spans="1:9" ht="15" customHeight="1">
      <c r="A98" s="135" t="s">
        <v>2397</v>
      </c>
      <c r="B98" s="136" t="s">
        <v>1089</v>
      </c>
      <c r="C98" s="109" t="s">
        <v>1830</v>
      </c>
      <c r="D98" s="110" t="s">
        <v>2010</v>
      </c>
      <c r="E98" s="110" t="s">
        <v>2011</v>
      </c>
      <c r="F98" s="109" t="s">
        <v>1833</v>
      </c>
      <c r="G98" s="110" t="s">
        <v>1718</v>
      </c>
      <c r="H98" s="110" t="s">
        <v>2012</v>
      </c>
      <c r="I98" s="100" t="s">
        <v>1106</v>
      </c>
    </row>
    <row r="99" spans="1:9" ht="15" customHeight="1">
      <c r="A99" s="135" t="s">
        <v>2398</v>
      </c>
      <c r="B99" s="136" t="s">
        <v>1091</v>
      </c>
      <c r="C99" s="109" t="s">
        <v>1847</v>
      </c>
      <c r="D99" s="110" t="s">
        <v>1755</v>
      </c>
      <c r="E99" s="110" t="s">
        <v>1756</v>
      </c>
      <c r="F99" s="109" t="s">
        <v>1840</v>
      </c>
      <c r="G99" s="110" t="s">
        <v>1755</v>
      </c>
      <c r="H99" s="110" t="s">
        <v>2109</v>
      </c>
      <c r="I99" s="100" t="s">
        <v>1108</v>
      </c>
    </row>
    <row r="100" spans="1:9" ht="15" customHeight="1">
      <c r="A100" s="135" t="s">
        <v>2400</v>
      </c>
      <c r="B100" s="136" t="s">
        <v>1093</v>
      </c>
      <c r="C100" s="109" t="s">
        <v>1854</v>
      </c>
      <c r="D100" s="110" t="s">
        <v>2003</v>
      </c>
      <c r="E100" s="110" t="s">
        <v>2004</v>
      </c>
      <c r="F100" s="109" t="s">
        <v>1840</v>
      </c>
      <c r="G100" s="110" t="s">
        <v>2005</v>
      </c>
      <c r="H100" s="110" t="s">
        <v>1721</v>
      </c>
      <c r="I100" s="100" t="s">
        <v>1109</v>
      </c>
    </row>
    <row r="101" spans="1:9" ht="15" customHeight="1">
      <c r="A101" s="135" t="s">
        <v>2401</v>
      </c>
      <c r="B101" s="136" t="s">
        <v>1188</v>
      </c>
      <c r="C101" s="109" t="s">
        <v>1831</v>
      </c>
      <c r="D101" s="110" t="s">
        <v>2202</v>
      </c>
      <c r="E101" s="110" t="s">
        <v>2203</v>
      </c>
      <c r="F101" s="109" t="s">
        <v>1833</v>
      </c>
      <c r="G101" s="110" t="s">
        <v>2104</v>
      </c>
      <c r="H101" s="110" t="s">
        <v>2204</v>
      </c>
      <c r="I101" s="100" t="s">
        <v>1111</v>
      </c>
    </row>
    <row r="102" spans="1:9" ht="15" customHeight="1">
      <c r="A102" s="135" t="s">
        <v>2403</v>
      </c>
      <c r="B102" s="136" t="s">
        <v>1196</v>
      </c>
      <c r="C102" s="109" t="s">
        <v>1847</v>
      </c>
      <c r="D102" s="110" t="s">
        <v>2378</v>
      </c>
      <c r="E102" s="110" t="s">
        <v>1766</v>
      </c>
      <c r="F102" s="109" t="s">
        <v>1839</v>
      </c>
      <c r="G102" s="110" t="s">
        <v>1740</v>
      </c>
      <c r="H102" s="110" t="s">
        <v>2109</v>
      </c>
      <c r="I102" s="100" t="s">
        <v>1113</v>
      </c>
    </row>
    <row r="103" spans="1:9" ht="15" customHeight="1">
      <c r="A103" s="135" t="s">
        <v>2404</v>
      </c>
      <c r="B103" s="136" t="s">
        <v>1206</v>
      </c>
      <c r="C103" s="109" t="s">
        <v>1847</v>
      </c>
      <c r="D103" s="110" t="s">
        <v>2269</v>
      </c>
      <c r="E103" s="110" t="s">
        <v>2270</v>
      </c>
      <c r="F103" s="109" t="s">
        <v>1833</v>
      </c>
      <c r="G103" s="110" t="s">
        <v>1718</v>
      </c>
      <c r="H103" s="110" t="s">
        <v>2271</v>
      </c>
      <c r="I103" s="100" t="s">
        <v>1115</v>
      </c>
    </row>
    <row r="104" spans="1:9" ht="15" customHeight="1">
      <c r="A104" s="135" t="s">
        <v>2405</v>
      </c>
      <c r="B104" s="136" t="s">
        <v>1192</v>
      </c>
      <c r="C104" s="109" t="s">
        <v>1830</v>
      </c>
      <c r="D104" s="110" t="s">
        <v>1970</v>
      </c>
      <c r="E104" s="110" t="s">
        <v>1971</v>
      </c>
      <c r="F104" s="109" t="s">
        <v>1840</v>
      </c>
      <c r="G104" s="110" t="s">
        <v>1971</v>
      </c>
      <c r="H104" s="110" t="s">
        <v>1972</v>
      </c>
      <c r="I104" s="100" t="s">
        <v>1117</v>
      </c>
    </row>
    <row r="105" spans="1:9" ht="15" customHeight="1">
      <c r="A105" s="135" t="s">
        <v>2406</v>
      </c>
      <c r="B105" s="136" t="s">
        <v>1095</v>
      </c>
      <c r="C105" s="109" t="s">
        <v>1830</v>
      </c>
      <c r="D105" s="110" t="s">
        <v>1767</v>
      </c>
      <c r="E105" s="110" t="s">
        <v>2261</v>
      </c>
      <c r="F105" s="109" t="s">
        <v>1833</v>
      </c>
      <c r="G105" s="110" t="s">
        <v>1718</v>
      </c>
      <c r="H105" s="110" t="s">
        <v>1768</v>
      </c>
      <c r="I105" s="100" t="s">
        <v>1119</v>
      </c>
    </row>
    <row r="106" spans="1:9" ht="15" customHeight="1">
      <c r="A106" s="135" t="s">
        <v>2407</v>
      </c>
      <c r="B106" s="136" t="s">
        <v>1097</v>
      </c>
      <c r="C106" s="109" t="s">
        <v>1831</v>
      </c>
      <c r="D106" s="110" t="s">
        <v>1777</v>
      </c>
      <c r="E106" s="110" t="s">
        <v>1778</v>
      </c>
      <c r="F106" s="109" t="s">
        <v>1833</v>
      </c>
      <c r="G106" s="110" t="s">
        <v>1878</v>
      </c>
      <c r="H106" s="110" t="s">
        <v>2243</v>
      </c>
      <c r="I106" s="100" t="s">
        <v>1121</v>
      </c>
    </row>
    <row r="107" spans="1:9" ht="15" customHeight="1">
      <c r="A107" s="135" t="s">
        <v>2409</v>
      </c>
      <c r="B107" s="136" t="s">
        <v>1099</v>
      </c>
      <c r="C107" s="109" t="s">
        <v>1830</v>
      </c>
      <c r="D107" s="110" t="s">
        <v>1993</v>
      </c>
      <c r="E107" s="110" t="s">
        <v>1994</v>
      </c>
      <c r="F107" s="109" t="s">
        <v>1833</v>
      </c>
      <c r="G107" s="110" t="s">
        <v>2104</v>
      </c>
      <c r="H107" s="110" t="s">
        <v>2204</v>
      </c>
      <c r="I107" s="100" t="s">
        <v>1123</v>
      </c>
    </row>
    <row r="108" spans="1:9" ht="15" customHeight="1">
      <c r="A108" s="135" t="s">
        <v>2411</v>
      </c>
      <c r="B108" s="136" t="s">
        <v>1101</v>
      </c>
      <c r="C108" s="109" t="s">
        <v>1831</v>
      </c>
      <c r="D108" s="110" t="s">
        <v>2276</v>
      </c>
      <c r="E108" s="110" t="s">
        <v>2277</v>
      </c>
      <c r="F108" s="109" t="s">
        <v>1833</v>
      </c>
      <c r="G108" s="110" t="s">
        <v>2095</v>
      </c>
      <c r="H108" s="110" t="s">
        <v>2243</v>
      </c>
      <c r="I108" s="100" t="s">
        <v>1125</v>
      </c>
    </row>
    <row r="109" spans="1:9" ht="15" customHeight="1">
      <c r="A109" s="135" t="s">
        <v>2412</v>
      </c>
      <c r="B109" s="136" t="s">
        <v>1103</v>
      </c>
      <c r="C109" s="109" t="s">
        <v>1831</v>
      </c>
      <c r="D109" s="110" t="s">
        <v>2016</v>
      </c>
      <c r="E109" s="110" t="s">
        <v>2017</v>
      </c>
      <c r="F109" s="109" t="s">
        <v>1857</v>
      </c>
      <c r="G109" s="110" t="s">
        <v>2018</v>
      </c>
      <c r="H109" s="110" t="s">
        <v>2146</v>
      </c>
      <c r="I109" s="100" t="s">
        <v>1127</v>
      </c>
    </row>
    <row r="110" spans="1:9" ht="15" customHeight="1">
      <c r="A110" s="135" t="s">
        <v>2413</v>
      </c>
      <c r="B110" s="136" t="s">
        <v>1105</v>
      </c>
      <c r="C110" s="109" t="s">
        <v>1831</v>
      </c>
      <c r="D110" s="110" t="s">
        <v>1743</v>
      </c>
      <c r="E110" s="110" t="s">
        <v>1744</v>
      </c>
      <c r="F110" s="109" t="s">
        <v>1833</v>
      </c>
      <c r="G110" s="110" t="s">
        <v>1904</v>
      </c>
      <c r="H110" s="110" t="s">
        <v>1983</v>
      </c>
      <c r="I110" s="100" t="s">
        <v>1129</v>
      </c>
    </row>
    <row r="111" spans="1:9" ht="15" customHeight="1">
      <c r="A111" s="135" t="s">
        <v>2414</v>
      </c>
      <c r="B111" s="136" t="s">
        <v>1107</v>
      </c>
      <c r="C111" s="109" t="s">
        <v>1830</v>
      </c>
      <c r="D111" s="110" t="s">
        <v>2034</v>
      </c>
      <c r="E111" s="110" t="s">
        <v>2035</v>
      </c>
      <c r="F111" s="109" t="s">
        <v>1839</v>
      </c>
      <c r="G111" s="110" t="s">
        <v>1740</v>
      </c>
      <c r="H111" s="110" t="s">
        <v>2036</v>
      </c>
      <c r="I111" s="100" t="s">
        <v>1131</v>
      </c>
    </row>
    <row r="112" spans="1:9" ht="15" customHeight="1">
      <c r="A112" s="135" t="s">
        <v>2415</v>
      </c>
      <c r="B112" s="136" t="s">
        <v>1110</v>
      </c>
      <c r="C112" s="109" t="s">
        <v>1829</v>
      </c>
      <c r="D112" s="110" t="s">
        <v>2013</v>
      </c>
      <c r="E112" s="110" t="s">
        <v>2014</v>
      </c>
      <c r="F112" s="109" t="s">
        <v>1833</v>
      </c>
      <c r="G112" s="110" t="s">
        <v>2015</v>
      </c>
      <c r="H112" s="110" t="s">
        <v>2096</v>
      </c>
      <c r="I112" s="100" t="s">
        <v>1133</v>
      </c>
    </row>
    <row r="113" spans="1:9" ht="15" customHeight="1">
      <c r="A113" s="135" t="s">
        <v>2416</v>
      </c>
      <c r="B113" s="136" t="s">
        <v>1112</v>
      </c>
      <c r="C113" s="109" t="s">
        <v>1831</v>
      </c>
      <c r="D113" s="110" t="s">
        <v>2282</v>
      </c>
      <c r="E113" s="110" t="s">
        <v>2298</v>
      </c>
      <c r="F113" s="109" t="s">
        <v>1833</v>
      </c>
      <c r="G113" s="110" t="s">
        <v>2104</v>
      </c>
      <c r="H113" s="110" t="s">
        <v>2243</v>
      </c>
      <c r="I113" s="100" t="s">
        <v>1135</v>
      </c>
    </row>
    <row r="114" spans="1:9" ht="15" customHeight="1">
      <c r="A114" s="135" t="s">
        <v>2417</v>
      </c>
      <c r="B114" s="136" t="s">
        <v>1114</v>
      </c>
      <c r="C114" s="109" t="s">
        <v>1846</v>
      </c>
      <c r="D114" s="110" t="s">
        <v>2019</v>
      </c>
      <c r="E114" s="110" t="s">
        <v>2020</v>
      </c>
      <c r="F114" s="109" t="s">
        <v>1858</v>
      </c>
      <c r="G114" s="110" t="s">
        <v>1979</v>
      </c>
      <c r="H114" s="110" t="s">
        <v>2139</v>
      </c>
      <c r="I114" s="100" t="s">
        <v>1137</v>
      </c>
    </row>
    <row r="115" spans="1:9" ht="15" customHeight="1">
      <c r="A115" s="135" t="s">
        <v>2418</v>
      </c>
      <c r="B115" s="136" t="s">
        <v>1116</v>
      </c>
      <c r="C115" s="109" t="s">
        <v>1831</v>
      </c>
      <c r="D115" s="110" t="s">
        <v>2045</v>
      </c>
      <c r="E115" s="110" t="s">
        <v>2046</v>
      </c>
      <c r="F115" s="109" t="s">
        <v>1833</v>
      </c>
      <c r="G115" s="110" t="s">
        <v>1878</v>
      </c>
      <c r="H115" s="110" t="s">
        <v>2047</v>
      </c>
      <c r="I115" s="100" t="s">
        <v>1139</v>
      </c>
    </row>
    <row r="116" spans="1:9" ht="15" customHeight="1">
      <c r="A116" s="135" t="s">
        <v>2419</v>
      </c>
      <c r="B116" s="136" t="s">
        <v>1208</v>
      </c>
      <c r="C116" s="109" t="s">
        <v>1847</v>
      </c>
      <c r="D116" s="110" t="s">
        <v>1736</v>
      </c>
      <c r="E116" s="110" t="s">
        <v>1737</v>
      </c>
      <c r="F116" s="109" t="s">
        <v>1833</v>
      </c>
      <c r="G116" s="110" t="s">
        <v>1904</v>
      </c>
      <c r="H116" s="110" t="s">
        <v>1995</v>
      </c>
      <c r="I116" s="100" t="s">
        <v>1141</v>
      </c>
    </row>
    <row r="117" spans="1:9" ht="15" customHeight="1">
      <c r="A117" s="135" t="s">
        <v>2420</v>
      </c>
      <c r="B117" s="136" t="s">
        <v>1118</v>
      </c>
      <c r="C117" s="109" t="s">
        <v>1831</v>
      </c>
      <c r="D117" s="110" t="s">
        <v>2002</v>
      </c>
      <c r="E117" s="110" t="s">
        <v>2289</v>
      </c>
      <c r="F117" s="109" t="s">
        <v>1833</v>
      </c>
      <c r="G117" s="110" t="s">
        <v>1718</v>
      </c>
      <c r="H117" s="110" t="s">
        <v>1765</v>
      </c>
      <c r="I117" s="100" t="s">
        <v>1143</v>
      </c>
    </row>
    <row r="118" spans="1:9" ht="15" customHeight="1">
      <c r="A118" s="135" t="s">
        <v>2421</v>
      </c>
      <c r="B118" s="136" t="s">
        <v>1122</v>
      </c>
      <c r="C118" s="109" t="s">
        <v>1845</v>
      </c>
      <c r="D118" s="110" t="s">
        <v>2039</v>
      </c>
      <c r="E118" s="110" t="s">
        <v>2040</v>
      </c>
      <c r="F118" s="109" t="s">
        <v>1839</v>
      </c>
      <c r="G118" s="110" t="s">
        <v>2039</v>
      </c>
      <c r="H118" s="110" t="s">
        <v>2041</v>
      </c>
      <c r="I118" s="100" t="s">
        <v>1145</v>
      </c>
    </row>
    <row r="119" spans="1:9" ht="15" customHeight="1">
      <c r="A119" s="135" t="s">
        <v>2422</v>
      </c>
      <c r="B119" s="136" t="s">
        <v>1124</v>
      </c>
      <c r="C119" s="109" t="s">
        <v>1847</v>
      </c>
      <c r="D119" s="110" t="s">
        <v>1961</v>
      </c>
      <c r="E119" s="110" t="s">
        <v>1962</v>
      </c>
      <c r="F119" s="109" t="s">
        <v>1929</v>
      </c>
      <c r="G119" s="110" t="s">
        <v>1961</v>
      </c>
      <c r="H119" s="110" t="s">
        <v>1963</v>
      </c>
      <c r="I119" s="100" t="s">
        <v>1147</v>
      </c>
    </row>
    <row r="120" spans="1:9" ht="15" customHeight="1">
      <c r="A120" s="135" t="s">
        <v>2423</v>
      </c>
      <c r="B120" s="136" t="s">
        <v>1128</v>
      </c>
      <c r="C120" s="109" t="s">
        <v>1830</v>
      </c>
      <c r="D120" s="110" t="s">
        <v>1780</v>
      </c>
      <c r="E120" s="110" t="s">
        <v>1781</v>
      </c>
      <c r="F120" s="109" t="s">
        <v>1833</v>
      </c>
      <c r="G120" s="110" t="s">
        <v>1782</v>
      </c>
      <c r="H120" s="110" t="s">
        <v>2204</v>
      </c>
      <c r="I120" s="100" t="s">
        <v>1149</v>
      </c>
    </row>
    <row r="121" spans="1:9" ht="15" customHeight="1">
      <c r="A121" s="135" t="s">
        <v>2424</v>
      </c>
      <c r="B121" s="136" t="s">
        <v>1130</v>
      </c>
      <c r="C121" s="109" t="s">
        <v>1847</v>
      </c>
      <c r="D121" s="110" t="s">
        <v>2024</v>
      </c>
      <c r="E121" s="110" t="s">
        <v>2025</v>
      </c>
      <c r="F121" s="109" t="s">
        <v>1857</v>
      </c>
      <c r="G121" s="110" t="s">
        <v>2026</v>
      </c>
      <c r="H121" s="110" t="s">
        <v>2271</v>
      </c>
      <c r="I121" s="100" t="s">
        <v>1151</v>
      </c>
    </row>
    <row r="122" spans="1:9" ht="15" customHeight="1">
      <c r="A122" s="135" t="s">
        <v>2425</v>
      </c>
      <c r="B122" s="136" t="s">
        <v>1132</v>
      </c>
      <c r="C122" s="109" t="s">
        <v>1830</v>
      </c>
      <c r="D122" s="110" t="s">
        <v>1747</v>
      </c>
      <c r="E122" s="110" t="s">
        <v>1748</v>
      </c>
      <c r="F122" s="109" t="s">
        <v>1833</v>
      </c>
      <c r="G122" s="110" t="s">
        <v>2104</v>
      </c>
      <c r="H122" s="110" t="s">
        <v>2120</v>
      </c>
      <c r="I122" s="100" t="s">
        <v>1153</v>
      </c>
    </row>
    <row r="123" spans="1:9" ht="15" customHeight="1">
      <c r="A123" s="135" t="s">
        <v>2426</v>
      </c>
      <c r="B123" s="136" t="s">
        <v>1134</v>
      </c>
      <c r="C123" s="109" t="s">
        <v>1831</v>
      </c>
      <c r="D123" s="110" t="s">
        <v>1763</v>
      </c>
      <c r="E123" s="110" t="s">
        <v>1764</v>
      </c>
      <c r="F123" s="109" t="s">
        <v>1833</v>
      </c>
      <c r="G123" s="110" t="s">
        <v>2195</v>
      </c>
      <c r="H123" s="110" t="s">
        <v>2241</v>
      </c>
      <c r="I123" s="100" t="s">
        <v>1155</v>
      </c>
    </row>
    <row r="124" spans="1:9" ht="15" customHeight="1">
      <c r="A124" s="135" t="s">
        <v>2427</v>
      </c>
      <c r="B124" s="136" t="s">
        <v>1136</v>
      </c>
      <c r="C124" s="109" t="s">
        <v>1846</v>
      </c>
      <c r="D124" s="110" t="s">
        <v>1752</v>
      </c>
      <c r="E124" s="110" t="s">
        <v>1753</v>
      </c>
      <c r="F124" s="109" t="s">
        <v>2185</v>
      </c>
      <c r="G124" s="110" t="s">
        <v>2095</v>
      </c>
      <c r="H124" s="110" t="s">
        <v>2139</v>
      </c>
      <c r="I124" s="100" t="s">
        <v>1157</v>
      </c>
    </row>
    <row r="125" spans="1:9" ht="15" customHeight="1">
      <c r="A125" s="135" t="s">
        <v>2429</v>
      </c>
      <c r="B125" s="136" t="s">
        <v>1138</v>
      </c>
      <c r="C125" s="109" t="s">
        <v>1830</v>
      </c>
      <c r="D125" s="110" t="s">
        <v>2027</v>
      </c>
      <c r="E125" s="110" t="s">
        <v>2028</v>
      </c>
      <c r="F125" s="109" t="s">
        <v>1833</v>
      </c>
      <c r="G125" s="110" t="s">
        <v>2015</v>
      </c>
      <c r="H125" s="110" t="s">
        <v>2234</v>
      </c>
      <c r="I125" s="100" t="s">
        <v>1159</v>
      </c>
    </row>
    <row r="126" spans="1:9" ht="15" customHeight="1">
      <c r="A126" s="135" t="s">
        <v>2430</v>
      </c>
      <c r="B126" s="136" t="s">
        <v>1140</v>
      </c>
      <c r="C126" s="109" t="s">
        <v>1831</v>
      </c>
      <c r="D126" s="110" t="s">
        <v>2030</v>
      </c>
      <c r="E126" s="110" t="s">
        <v>2031</v>
      </c>
      <c r="F126" s="109" t="s">
        <v>1833</v>
      </c>
      <c r="G126" s="110" t="s">
        <v>2104</v>
      </c>
      <c r="H126" s="110" t="s">
        <v>1983</v>
      </c>
      <c r="I126" s="100" t="s">
        <v>1161</v>
      </c>
    </row>
    <row r="127" spans="1:9" ht="15" customHeight="1">
      <c r="A127" s="135" t="s">
        <v>2431</v>
      </c>
      <c r="B127" s="136" t="s">
        <v>1142</v>
      </c>
      <c r="C127" s="109" t="s">
        <v>1831</v>
      </c>
      <c r="D127" s="110" t="s">
        <v>2273</v>
      </c>
      <c r="E127" s="110" t="s">
        <v>2274</v>
      </c>
      <c r="F127" s="109" t="s">
        <v>1833</v>
      </c>
      <c r="G127" s="110" t="s">
        <v>2104</v>
      </c>
      <c r="H127" s="110" t="s">
        <v>2192</v>
      </c>
      <c r="I127" s="100" t="s">
        <v>1163</v>
      </c>
    </row>
    <row r="128" spans="1:9" ht="15" customHeight="1">
      <c r="A128" s="135" t="s">
        <v>2432</v>
      </c>
      <c r="B128" s="136" t="s">
        <v>1144</v>
      </c>
      <c r="C128" s="109" t="s">
        <v>1847</v>
      </c>
      <c r="D128" s="110" t="s">
        <v>2008</v>
      </c>
      <c r="E128" s="110" t="s">
        <v>2009</v>
      </c>
      <c r="F128" s="109" t="s">
        <v>1833</v>
      </c>
      <c r="G128" s="110" t="s">
        <v>2199</v>
      </c>
      <c r="H128" s="110" t="s">
        <v>2238</v>
      </c>
      <c r="I128" s="100" t="s">
        <v>1165</v>
      </c>
    </row>
    <row r="129" spans="1:9" ht="15" customHeight="1">
      <c r="A129" s="135" t="s">
        <v>2433</v>
      </c>
      <c r="B129" s="136" t="s">
        <v>1146</v>
      </c>
      <c r="C129" s="109" t="s">
        <v>1831</v>
      </c>
      <c r="D129" s="110" t="s">
        <v>2054</v>
      </c>
      <c r="E129" s="110" t="s">
        <v>2055</v>
      </c>
      <c r="F129" s="109" t="s">
        <v>1833</v>
      </c>
      <c r="G129" s="110" t="s">
        <v>1904</v>
      </c>
      <c r="H129" s="110" t="s">
        <v>2196</v>
      </c>
      <c r="I129" s="100" t="s">
        <v>1167</v>
      </c>
    </row>
    <row r="130" spans="1:9" ht="15" customHeight="1">
      <c r="A130" s="135" t="s">
        <v>2434</v>
      </c>
      <c r="B130" s="136" t="s">
        <v>1148</v>
      </c>
      <c r="C130" s="109" t="s">
        <v>1846</v>
      </c>
      <c r="D130" s="110" t="s">
        <v>1989</v>
      </c>
      <c r="E130" s="110" t="s">
        <v>1990</v>
      </c>
      <c r="F130" s="109" t="s">
        <v>1839</v>
      </c>
      <c r="G130" s="110" t="s">
        <v>1991</v>
      </c>
      <c r="H130" s="110" t="s">
        <v>2168</v>
      </c>
      <c r="I130" s="100" t="s">
        <v>1169</v>
      </c>
    </row>
    <row r="131" spans="1:9" ht="15" customHeight="1">
      <c r="A131" s="135" t="s">
        <v>2435</v>
      </c>
      <c r="B131" s="136" t="s">
        <v>1186</v>
      </c>
      <c r="C131" s="109" t="s">
        <v>1701</v>
      </c>
      <c r="D131" s="110" t="s">
        <v>1988</v>
      </c>
      <c r="E131" s="110" t="s">
        <v>2399</v>
      </c>
      <c r="F131" s="109" t="s">
        <v>1839</v>
      </c>
      <c r="G131" s="110" t="s">
        <v>1740</v>
      </c>
      <c r="H131" s="110" t="s">
        <v>1867</v>
      </c>
      <c r="I131" s="100" t="s">
        <v>1171</v>
      </c>
    </row>
    <row r="132" spans="1:9" ht="15" customHeight="1">
      <c r="A132" s="135" t="s">
        <v>2436</v>
      </c>
      <c r="B132" s="136" t="s">
        <v>1152</v>
      </c>
      <c r="C132" s="109" t="s">
        <v>1847</v>
      </c>
      <c r="D132" s="110" t="s">
        <v>2029</v>
      </c>
      <c r="E132" s="110" t="s">
        <v>2428</v>
      </c>
      <c r="F132" s="109" t="s">
        <v>1833</v>
      </c>
      <c r="G132" s="110" t="s">
        <v>1718</v>
      </c>
      <c r="H132" s="110" t="s">
        <v>1738</v>
      </c>
      <c r="I132" s="100" t="s">
        <v>1173</v>
      </c>
    </row>
    <row r="133" spans="1:9" ht="15" customHeight="1">
      <c r="A133" s="135" t="s">
        <v>2437</v>
      </c>
      <c r="B133" s="136" t="s">
        <v>1154</v>
      </c>
      <c r="C133" s="109" t="s">
        <v>1831</v>
      </c>
      <c r="D133" s="110" t="s">
        <v>2287</v>
      </c>
      <c r="E133" s="110" t="s">
        <v>2050</v>
      </c>
      <c r="F133" s="109" t="s">
        <v>2051</v>
      </c>
      <c r="G133" s="110" t="s">
        <v>1739</v>
      </c>
      <c r="H133" s="110" t="s">
        <v>2204</v>
      </c>
      <c r="I133" s="100" t="s">
        <v>1175</v>
      </c>
    </row>
    <row r="134" spans="1:9" ht="15" customHeight="1">
      <c r="A134" s="135" t="s">
        <v>2438</v>
      </c>
      <c r="B134" s="136" t="s">
        <v>1164</v>
      </c>
      <c r="C134" s="109" t="s">
        <v>1830</v>
      </c>
      <c r="D134" s="110" t="s">
        <v>2032</v>
      </c>
      <c r="E134" s="110" t="s">
        <v>2033</v>
      </c>
      <c r="F134" s="109" t="s">
        <v>1833</v>
      </c>
      <c r="G134" s="110" t="s">
        <v>1878</v>
      </c>
      <c r="H134" s="110" t="s">
        <v>1983</v>
      </c>
      <c r="I134" s="100" t="s">
        <v>1177</v>
      </c>
    </row>
    <row r="135" spans="1:9" ht="15" customHeight="1">
      <c r="A135" s="135" t="s">
        <v>2439</v>
      </c>
      <c r="B135" s="136" t="s">
        <v>1166</v>
      </c>
      <c r="C135" s="109" t="s">
        <v>1847</v>
      </c>
      <c r="D135" s="110" t="s">
        <v>2021</v>
      </c>
      <c r="E135" s="110" t="s">
        <v>2022</v>
      </c>
      <c r="F135" s="109" t="s">
        <v>1840</v>
      </c>
      <c r="G135" s="110" t="s">
        <v>2021</v>
      </c>
      <c r="H135" s="110" t="s">
        <v>2023</v>
      </c>
      <c r="I135" s="100" t="s">
        <v>1179</v>
      </c>
    </row>
    <row r="136" spans="1:9" ht="15" customHeight="1">
      <c r="A136" s="135" t="s">
        <v>2440</v>
      </c>
      <c r="B136" s="136" t="s">
        <v>1168</v>
      </c>
      <c r="C136" s="109" t="s">
        <v>1830</v>
      </c>
      <c r="D136" s="110" t="s">
        <v>2255</v>
      </c>
      <c r="E136" s="110" t="s">
        <v>1769</v>
      </c>
      <c r="F136" s="109" t="s">
        <v>1833</v>
      </c>
      <c r="G136" s="110" t="s">
        <v>2199</v>
      </c>
      <c r="H136" s="110" t="s">
        <v>2204</v>
      </c>
      <c r="I136" s="100" t="s">
        <v>1181</v>
      </c>
    </row>
    <row r="137" spans="1:9" ht="15" customHeight="1">
      <c r="A137" s="135" t="s">
        <v>2441</v>
      </c>
      <c r="B137" s="136" t="s">
        <v>1174</v>
      </c>
      <c r="C137" s="109" t="s">
        <v>1830</v>
      </c>
      <c r="D137" s="110" t="s">
        <v>2052</v>
      </c>
      <c r="E137" s="110" t="s">
        <v>1771</v>
      </c>
      <c r="F137" s="109" t="s">
        <v>1833</v>
      </c>
      <c r="G137" s="110" t="s">
        <v>2053</v>
      </c>
      <c r="H137" s="110" t="s">
        <v>2290</v>
      </c>
      <c r="I137" s="100" t="s">
        <v>1183</v>
      </c>
    </row>
    <row r="138" spans="1:9" ht="15" customHeight="1">
      <c r="A138" s="135" t="s">
        <v>2442</v>
      </c>
      <c r="B138" s="136" t="s">
        <v>1176</v>
      </c>
      <c r="C138" s="109" t="s">
        <v>1830</v>
      </c>
      <c r="D138" s="110" t="s">
        <v>1783</v>
      </c>
      <c r="E138" s="110" t="s">
        <v>2447</v>
      </c>
      <c r="F138" s="109" t="s">
        <v>1833</v>
      </c>
      <c r="G138" s="110" t="s">
        <v>2199</v>
      </c>
      <c r="H138" s="110" t="s">
        <v>2204</v>
      </c>
      <c r="I138" s="100" t="s">
        <v>1185</v>
      </c>
    </row>
    <row r="139" spans="1:9" ht="15" customHeight="1">
      <c r="A139" s="135" t="s">
        <v>2443</v>
      </c>
      <c r="B139" s="136" t="s">
        <v>1191</v>
      </c>
      <c r="C139" s="109" t="s">
        <v>1831</v>
      </c>
      <c r="D139" s="110" t="s">
        <v>2042</v>
      </c>
      <c r="E139" s="110" t="s">
        <v>2043</v>
      </c>
      <c r="F139" s="109" t="s">
        <v>1833</v>
      </c>
      <c r="G139" s="110" t="s">
        <v>2104</v>
      </c>
      <c r="H139" s="110" t="s">
        <v>2243</v>
      </c>
      <c r="I139" s="100" t="s">
        <v>1187</v>
      </c>
    </row>
    <row r="140" spans="1:9" ht="15" customHeight="1">
      <c r="A140" s="135" t="s">
        <v>2444</v>
      </c>
      <c r="B140" s="136" t="s">
        <v>1202</v>
      </c>
      <c r="C140" s="109" t="s">
        <v>1831</v>
      </c>
      <c r="D140" s="110" t="s">
        <v>1761</v>
      </c>
      <c r="E140" s="110" t="s">
        <v>1762</v>
      </c>
      <c r="F140" s="109" t="s">
        <v>1833</v>
      </c>
      <c r="G140" s="110" t="s">
        <v>2044</v>
      </c>
      <c r="H140" s="110" t="s">
        <v>2223</v>
      </c>
      <c r="I140" s="100" t="s">
        <v>1189</v>
      </c>
    </row>
    <row r="141" spans="1:9" ht="15" customHeight="1">
      <c r="A141" s="135" t="s">
        <v>2445</v>
      </c>
      <c r="B141" s="136" t="s">
        <v>1150</v>
      </c>
      <c r="C141" s="109" t="s">
        <v>1792</v>
      </c>
      <c r="D141" s="110" t="s">
        <v>2453</v>
      </c>
      <c r="E141" s="110" t="s">
        <v>2454</v>
      </c>
      <c r="F141" s="109" t="s">
        <v>1833</v>
      </c>
      <c r="G141" s="110" t="s">
        <v>2455</v>
      </c>
      <c r="H141" s="110" t="s">
        <v>2456</v>
      </c>
      <c r="I141" s="100" t="s">
        <v>1193</v>
      </c>
    </row>
    <row r="142" spans="1:9" ht="15" customHeight="1">
      <c r="A142" s="135" t="s">
        <v>2446</v>
      </c>
      <c r="B142" s="136" t="s">
        <v>1156</v>
      </c>
      <c r="C142" s="109" t="s">
        <v>1792</v>
      </c>
      <c r="D142" s="110" t="s">
        <v>2449</v>
      </c>
      <c r="E142" s="110" t="s">
        <v>2450</v>
      </c>
      <c r="F142" s="109" t="s">
        <v>1833</v>
      </c>
      <c r="G142" s="110" t="s">
        <v>2053</v>
      </c>
      <c r="H142" s="110" t="s">
        <v>2451</v>
      </c>
      <c r="I142" s="100" t="s">
        <v>1195</v>
      </c>
    </row>
    <row r="143" spans="1:9" ht="15" customHeight="1">
      <c r="A143" s="135" t="s">
        <v>2448</v>
      </c>
      <c r="B143" s="136" t="s">
        <v>1158</v>
      </c>
      <c r="C143" s="109" t="s">
        <v>1792</v>
      </c>
      <c r="D143" s="110" t="s">
        <v>2471</v>
      </c>
      <c r="E143" s="110" t="s">
        <v>2472</v>
      </c>
      <c r="F143" s="109" t="s">
        <v>1833</v>
      </c>
      <c r="G143" s="110" t="s">
        <v>2104</v>
      </c>
      <c r="H143" s="110" t="s">
        <v>2456</v>
      </c>
      <c r="I143" s="100" t="s">
        <v>1197</v>
      </c>
    </row>
    <row r="144" spans="1:9" ht="15" customHeight="1">
      <c r="A144" s="135" t="s">
        <v>2452</v>
      </c>
      <c r="B144" s="136" t="s">
        <v>1162</v>
      </c>
      <c r="C144" s="109" t="s">
        <v>1792</v>
      </c>
      <c r="D144" s="110" t="s">
        <v>2461</v>
      </c>
      <c r="E144" s="110" t="s">
        <v>2462</v>
      </c>
      <c r="F144" s="109" t="s">
        <v>1833</v>
      </c>
      <c r="G144" s="110" t="s">
        <v>2455</v>
      </c>
      <c r="H144" s="110" t="s">
        <v>2456</v>
      </c>
      <c r="I144" s="100" t="s">
        <v>1199</v>
      </c>
    </row>
    <row r="145" spans="1:9" ht="15" customHeight="1">
      <c r="A145" s="135" t="s">
        <v>2457</v>
      </c>
      <c r="B145" s="136" t="s">
        <v>1170</v>
      </c>
      <c r="C145" s="109" t="s">
        <v>1792</v>
      </c>
      <c r="D145" s="110" t="s">
        <v>2464</v>
      </c>
      <c r="E145" s="110" t="s">
        <v>2465</v>
      </c>
      <c r="F145" s="109" t="s">
        <v>1833</v>
      </c>
      <c r="G145" s="110" t="s">
        <v>2095</v>
      </c>
      <c r="H145" s="110" t="s">
        <v>2466</v>
      </c>
      <c r="I145" s="100" t="s">
        <v>1201</v>
      </c>
    </row>
    <row r="146" spans="1:9" ht="15" customHeight="1">
      <c r="A146" s="135" t="s">
        <v>2460</v>
      </c>
      <c r="B146" s="136" t="s">
        <v>1172</v>
      </c>
      <c r="C146" s="109" t="s">
        <v>1792</v>
      </c>
      <c r="D146" s="110" t="s">
        <v>2468</v>
      </c>
      <c r="E146" s="110" t="s">
        <v>2469</v>
      </c>
      <c r="F146" s="109" t="s">
        <v>1833</v>
      </c>
      <c r="G146" s="110" t="s">
        <v>2053</v>
      </c>
      <c r="H146" s="110" t="s">
        <v>2456</v>
      </c>
      <c r="I146" s="100" t="s">
        <v>1203</v>
      </c>
    </row>
    <row r="147" spans="1:9" ht="15" customHeight="1">
      <c r="A147" s="135" t="s">
        <v>2463</v>
      </c>
      <c r="B147" s="136" t="s">
        <v>1178</v>
      </c>
      <c r="C147" s="109" t="s">
        <v>1792</v>
      </c>
      <c r="D147" s="110" t="s">
        <v>2474</v>
      </c>
      <c r="E147" s="110" t="s">
        <v>2475</v>
      </c>
      <c r="F147" s="109" t="s">
        <v>1833</v>
      </c>
      <c r="G147" s="110" t="s">
        <v>2053</v>
      </c>
      <c r="H147" s="110" t="s">
        <v>2451</v>
      </c>
      <c r="I147" s="100" t="s">
        <v>1204</v>
      </c>
    </row>
    <row r="148" spans="1:9" ht="15" customHeight="1">
      <c r="A148" s="135" t="s">
        <v>2467</v>
      </c>
      <c r="B148" s="136" t="s">
        <v>1180</v>
      </c>
      <c r="C148" s="109" t="s">
        <v>1792</v>
      </c>
      <c r="D148" s="110" t="s">
        <v>2485</v>
      </c>
      <c r="E148" s="110" t="s">
        <v>2486</v>
      </c>
      <c r="F148" s="109" t="s">
        <v>1833</v>
      </c>
      <c r="G148" s="110" t="s">
        <v>2455</v>
      </c>
      <c r="H148" s="110" t="s">
        <v>2456</v>
      </c>
      <c r="I148" s="100" t="s">
        <v>1205</v>
      </c>
    </row>
    <row r="149" spans="1:9" ht="15" customHeight="1">
      <c r="A149" s="135" t="s">
        <v>2470</v>
      </c>
      <c r="B149" s="136" t="s">
        <v>1182</v>
      </c>
      <c r="C149" s="109" t="s">
        <v>1792</v>
      </c>
      <c r="D149" s="110" t="s">
        <v>2477</v>
      </c>
      <c r="E149" s="110" t="s">
        <v>2478</v>
      </c>
      <c r="F149" s="109" t="s">
        <v>1833</v>
      </c>
      <c r="G149" s="110" t="s">
        <v>2053</v>
      </c>
      <c r="H149" s="110" t="s">
        <v>2456</v>
      </c>
      <c r="I149" s="100" t="s">
        <v>1207</v>
      </c>
    </row>
    <row r="150" spans="1:9" ht="15" customHeight="1">
      <c r="A150" s="135" t="s">
        <v>2473</v>
      </c>
      <c r="B150" s="136" t="s">
        <v>1184</v>
      </c>
      <c r="C150" s="109" t="s">
        <v>1792</v>
      </c>
      <c r="D150" s="110" t="s">
        <v>2481</v>
      </c>
      <c r="E150" s="110" t="s">
        <v>2482</v>
      </c>
      <c r="F150" s="109" t="s">
        <v>1833</v>
      </c>
      <c r="G150" s="110" t="s">
        <v>2053</v>
      </c>
      <c r="H150" s="110" t="s">
        <v>2466</v>
      </c>
      <c r="I150" s="100" t="s">
        <v>1209</v>
      </c>
    </row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303"/>
  <sheetViews>
    <sheetView zoomScalePageLayoutView="0" workbookViewId="0" topLeftCell="D19">
      <selection activeCell="A7" sqref="A7"/>
    </sheetView>
  </sheetViews>
  <sheetFormatPr defaultColWidth="9.140625" defaultRowHeight="12.75"/>
  <cols>
    <col min="1" max="1" width="7.140625" style="112" customWidth="1"/>
    <col min="2" max="2" width="4.28125" style="154" customWidth="1"/>
    <col min="3" max="3" width="23.421875" style="112" customWidth="1"/>
    <col min="4" max="8" width="6.7109375" style="112" customWidth="1"/>
    <col min="9" max="9" width="11.7109375" style="112" customWidth="1"/>
    <col min="10" max="11" width="6.7109375" style="112" customWidth="1"/>
    <col min="12" max="12" width="12.57421875" style="112" bestFit="1" customWidth="1"/>
    <col min="13" max="13" width="8.28125" style="112" customWidth="1"/>
  </cols>
  <sheetData>
    <row r="1" spans="1:10" ht="15.75">
      <c r="A1" s="111"/>
      <c r="B1" s="167"/>
      <c r="C1" s="111"/>
      <c r="D1" s="113" t="str">
        <f>Startlist!$F1</f>
        <v> </v>
      </c>
      <c r="E1" s="113"/>
      <c r="F1" s="113"/>
      <c r="G1" s="111"/>
      <c r="H1" s="139"/>
      <c r="I1" s="111"/>
      <c r="J1" s="149"/>
    </row>
    <row r="2" spans="1:10" ht="15.75">
      <c r="A2" s="276" t="str">
        <f>Startlist!$F2</f>
        <v>Silveston Saaremaa Rally 2013</v>
      </c>
      <c r="B2" s="276"/>
      <c r="C2" s="276"/>
      <c r="D2" s="276"/>
      <c r="E2" s="276"/>
      <c r="F2" s="276"/>
      <c r="G2" s="276"/>
      <c r="H2" s="276"/>
      <c r="I2" s="276"/>
      <c r="J2" s="149"/>
    </row>
    <row r="3" spans="1:10" ht="15">
      <c r="A3" s="277" t="str">
        <f>Startlist!$F3</f>
        <v>October 11.-12. 2013</v>
      </c>
      <c r="B3" s="277"/>
      <c r="C3" s="277"/>
      <c r="D3" s="277"/>
      <c r="E3" s="277"/>
      <c r="F3" s="277"/>
      <c r="G3" s="277"/>
      <c r="H3" s="277"/>
      <c r="I3" s="277"/>
      <c r="J3" s="149"/>
    </row>
    <row r="4" spans="1:10" ht="15">
      <c r="A4" s="277" t="str">
        <f>Startlist!$F4</f>
        <v>Saaremaa</v>
      </c>
      <c r="B4" s="277"/>
      <c r="C4" s="277"/>
      <c r="D4" s="277"/>
      <c r="E4" s="277"/>
      <c r="F4" s="277"/>
      <c r="G4" s="277"/>
      <c r="H4" s="277"/>
      <c r="I4" s="277"/>
      <c r="J4" s="149"/>
    </row>
    <row r="5" spans="1:10" ht="15">
      <c r="A5" s="115" t="s">
        <v>1794</v>
      </c>
      <c r="B5" s="167"/>
      <c r="C5" s="111"/>
      <c r="D5" s="111"/>
      <c r="E5" s="111"/>
      <c r="F5" s="111"/>
      <c r="G5" s="111"/>
      <c r="H5" s="111"/>
      <c r="I5" s="111"/>
      <c r="J5" s="149"/>
    </row>
    <row r="6" spans="1:10" ht="12.75">
      <c r="A6" s="89" t="s">
        <v>1808</v>
      </c>
      <c r="B6" s="168" t="s">
        <v>1809</v>
      </c>
      <c r="C6" s="82" t="s">
        <v>1810</v>
      </c>
      <c r="D6" s="273" t="s">
        <v>1793</v>
      </c>
      <c r="E6" s="274"/>
      <c r="F6" s="274"/>
      <c r="G6" s="275"/>
      <c r="H6" s="80" t="s">
        <v>1819</v>
      </c>
      <c r="I6" s="80" t="s">
        <v>1834</v>
      </c>
      <c r="J6" s="149"/>
    </row>
    <row r="7" spans="1:10" ht="12.75">
      <c r="A7" s="88" t="s">
        <v>1836</v>
      </c>
      <c r="B7" s="169"/>
      <c r="C7" s="84" t="s">
        <v>1806</v>
      </c>
      <c r="D7" s="85" t="s">
        <v>1811</v>
      </c>
      <c r="E7" s="85" t="s">
        <v>1812</v>
      </c>
      <c r="F7" s="85" t="s">
        <v>1813</v>
      </c>
      <c r="G7" s="85" t="s">
        <v>1814</v>
      </c>
      <c r="H7" s="87"/>
      <c r="I7" s="88" t="s">
        <v>1835</v>
      </c>
      <c r="J7" s="149"/>
    </row>
    <row r="8" spans="1:13" ht="12.75">
      <c r="A8" s="116" t="s">
        <v>2503</v>
      </c>
      <c r="B8" s="170">
        <v>1</v>
      </c>
      <c r="C8" s="118" t="s">
        <v>2504</v>
      </c>
      <c r="D8" s="119" t="s">
        <v>2505</v>
      </c>
      <c r="E8" s="108" t="s">
        <v>2506</v>
      </c>
      <c r="F8" s="108" t="s">
        <v>2507</v>
      </c>
      <c r="G8" s="120" t="s">
        <v>1210</v>
      </c>
      <c r="H8" s="129"/>
      <c r="I8" s="121" t="s">
        <v>1211</v>
      </c>
      <c r="J8" s="149"/>
      <c r="K8"/>
      <c r="L8"/>
      <c r="M8"/>
    </row>
    <row r="9" spans="1:13" ht="12.75">
      <c r="A9" s="122" t="s">
        <v>1844</v>
      </c>
      <c r="B9" s="171"/>
      <c r="C9" s="123" t="s">
        <v>1879</v>
      </c>
      <c r="D9" s="124" t="s">
        <v>2508</v>
      </c>
      <c r="E9" s="125" t="s">
        <v>2509</v>
      </c>
      <c r="F9" s="125" t="s">
        <v>2508</v>
      </c>
      <c r="G9" s="126" t="s">
        <v>2508</v>
      </c>
      <c r="H9" s="128"/>
      <c r="I9" s="127" t="s">
        <v>2510</v>
      </c>
      <c r="J9" s="149"/>
      <c r="K9"/>
      <c r="L9"/>
      <c r="M9"/>
    </row>
    <row r="10" spans="1:13" ht="12.75">
      <c r="A10" s="116" t="s">
        <v>2511</v>
      </c>
      <c r="B10" s="117">
        <v>2</v>
      </c>
      <c r="C10" s="118" t="s">
        <v>2519</v>
      </c>
      <c r="D10" s="119" t="s">
        <v>2513</v>
      </c>
      <c r="E10" s="108" t="s">
        <v>2520</v>
      </c>
      <c r="F10" s="108" t="s">
        <v>2521</v>
      </c>
      <c r="G10" s="120" t="s">
        <v>1212</v>
      </c>
      <c r="H10" s="129"/>
      <c r="I10" s="121" t="s">
        <v>916</v>
      </c>
      <c r="J10" s="149"/>
      <c r="K10"/>
      <c r="L10"/>
      <c r="M10"/>
    </row>
    <row r="11" spans="1:13" ht="12.75">
      <c r="A11" s="122" t="s">
        <v>1701</v>
      </c>
      <c r="B11" s="171"/>
      <c r="C11" s="123" t="s">
        <v>1882</v>
      </c>
      <c r="D11" s="124" t="s">
        <v>2522</v>
      </c>
      <c r="E11" s="125" t="s">
        <v>2517</v>
      </c>
      <c r="F11" s="125" t="s">
        <v>2509</v>
      </c>
      <c r="G11" s="126" t="s">
        <v>2509</v>
      </c>
      <c r="H11" s="128"/>
      <c r="I11" s="127" t="s">
        <v>1213</v>
      </c>
      <c r="J11" s="149"/>
      <c r="K11"/>
      <c r="L11"/>
      <c r="M11"/>
    </row>
    <row r="12" spans="1:13" ht="12.75">
      <c r="A12" s="116" t="s">
        <v>2518</v>
      </c>
      <c r="B12" s="117">
        <v>5</v>
      </c>
      <c r="C12" s="118" t="s">
        <v>2512</v>
      </c>
      <c r="D12" s="119" t="s">
        <v>2513</v>
      </c>
      <c r="E12" s="108" t="s">
        <v>2514</v>
      </c>
      <c r="F12" s="108" t="s">
        <v>2515</v>
      </c>
      <c r="G12" s="120" t="s">
        <v>1214</v>
      </c>
      <c r="H12" s="129"/>
      <c r="I12" s="121" t="s">
        <v>1215</v>
      </c>
      <c r="J12" s="149"/>
      <c r="K12"/>
      <c r="L12"/>
      <c r="M12"/>
    </row>
    <row r="13" spans="1:13" ht="12.75">
      <c r="A13" s="122" t="s">
        <v>1843</v>
      </c>
      <c r="B13" s="171"/>
      <c r="C13" s="123" t="s">
        <v>2139</v>
      </c>
      <c r="D13" s="124" t="s">
        <v>2516</v>
      </c>
      <c r="E13" s="125" t="s">
        <v>2508</v>
      </c>
      <c r="F13" s="125" t="s">
        <v>2517</v>
      </c>
      <c r="G13" s="126" t="s">
        <v>2536</v>
      </c>
      <c r="H13" s="128"/>
      <c r="I13" s="127" t="s">
        <v>1216</v>
      </c>
      <c r="J13" s="149"/>
      <c r="K13"/>
      <c r="L13"/>
      <c r="M13"/>
    </row>
    <row r="14" spans="1:13" ht="12.75">
      <c r="A14" s="116" t="s">
        <v>2523</v>
      </c>
      <c r="B14" s="117">
        <v>4</v>
      </c>
      <c r="C14" s="118" t="s">
        <v>2538</v>
      </c>
      <c r="D14" s="119" t="s">
        <v>2539</v>
      </c>
      <c r="E14" s="108" t="s">
        <v>2540</v>
      </c>
      <c r="F14" s="108" t="s">
        <v>2541</v>
      </c>
      <c r="G14" s="120" t="s">
        <v>1217</v>
      </c>
      <c r="H14" s="129"/>
      <c r="I14" s="121" t="s">
        <v>1218</v>
      </c>
      <c r="K14"/>
      <c r="L14"/>
      <c r="M14"/>
    </row>
    <row r="15" spans="1:13" ht="12.75">
      <c r="A15" s="122" t="s">
        <v>1843</v>
      </c>
      <c r="B15" s="171"/>
      <c r="C15" s="123" t="s">
        <v>1867</v>
      </c>
      <c r="D15" s="124" t="s">
        <v>2536</v>
      </c>
      <c r="E15" s="125" t="s">
        <v>2542</v>
      </c>
      <c r="F15" s="125" t="s">
        <v>2543</v>
      </c>
      <c r="G15" s="126" t="s">
        <v>2528</v>
      </c>
      <c r="H15" s="128"/>
      <c r="I15" s="127" t="s">
        <v>1219</v>
      </c>
      <c r="K15"/>
      <c r="L15"/>
      <c r="M15"/>
    </row>
    <row r="16" spans="1:13" ht="12.75">
      <c r="A16" s="116" t="s">
        <v>2530</v>
      </c>
      <c r="B16" s="117">
        <v>6</v>
      </c>
      <c r="C16" s="118" t="s">
        <v>2524</v>
      </c>
      <c r="D16" s="119" t="s">
        <v>2525</v>
      </c>
      <c r="E16" s="108" t="s">
        <v>2526</v>
      </c>
      <c r="F16" s="108" t="s">
        <v>2527</v>
      </c>
      <c r="G16" s="120" t="s">
        <v>1220</v>
      </c>
      <c r="H16" s="129"/>
      <c r="I16" s="121" t="s">
        <v>1221</v>
      </c>
      <c r="K16"/>
      <c r="L16"/>
      <c r="M16"/>
    </row>
    <row r="17" spans="1:13" ht="12.75">
      <c r="A17" s="122" t="s">
        <v>1843</v>
      </c>
      <c r="B17" s="171"/>
      <c r="C17" s="123" t="s">
        <v>1869</v>
      </c>
      <c r="D17" s="124" t="s">
        <v>2528</v>
      </c>
      <c r="E17" s="125" t="s">
        <v>2516</v>
      </c>
      <c r="F17" s="125" t="s">
        <v>2529</v>
      </c>
      <c r="G17" s="126" t="s">
        <v>1222</v>
      </c>
      <c r="H17" s="128"/>
      <c r="I17" s="127" t="s">
        <v>1223</v>
      </c>
      <c r="K17"/>
      <c r="L17"/>
      <c r="M17"/>
    </row>
    <row r="18" spans="1:13" ht="12.75">
      <c r="A18" s="116" t="s">
        <v>2537</v>
      </c>
      <c r="B18" s="117">
        <v>7</v>
      </c>
      <c r="C18" s="118" t="s">
        <v>2545</v>
      </c>
      <c r="D18" s="119" t="s">
        <v>2546</v>
      </c>
      <c r="E18" s="108" t="s">
        <v>2547</v>
      </c>
      <c r="F18" s="108" t="s">
        <v>2527</v>
      </c>
      <c r="G18" s="120" t="s">
        <v>1224</v>
      </c>
      <c r="H18" s="129"/>
      <c r="I18" s="121" t="s">
        <v>1225</v>
      </c>
      <c r="K18"/>
      <c r="L18"/>
      <c r="M18"/>
    </row>
    <row r="19" spans="1:13" ht="12.75">
      <c r="A19" s="122" t="s">
        <v>1843</v>
      </c>
      <c r="B19" s="171"/>
      <c r="C19" s="123" t="s">
        <v>1869</v>
      </c>
      <c r="D19" s="124" t="s">
        <v>2548</v>
      </c>
      <c r="E19" s="125" t="s">
        <v>2549</v>
      </c>
      <c r="F19" s="125" t="s">
        <v>2529</v>
      </c>
      <c r="G19" s="126" t="s">
        <v>2522</v>
      </c>
      <c r="H19" s="128"/>
      <c r="I19" s="127" t="s">
        <v>1226</v>
      </c>
      <c r="K19"/>
      <c r="L19"/>
      <c r="M19"/>
    </row>
    <row r="20" spans="1:13" ht="12.75">
      <c r="A20" s="116" t="s">
        <v>2544</v>
      </c>
      <c r="B20" s="117">
        <v>8</v>
      </c>
      <c r="C20" s="118" t="s">
        <v>2531</v>
      </c>
      <c r="D20" s="119" t="s">
        <v>2532</v>
      </c>
      <c r="E20" s="108" t="s">
        <v>2533</v>
      </c>
      <c r="F20" s="108" t="s">
        <v>2534</v>
      </c>
      <c r="G20" s="120" t="s">
        <v>1227</v>
      </c>
      <c r="H20" s="129"/>
      <c r="I20" s="121" t="s">
        <v>1228</v>
      </c>
      <c r="K20"/>
      <c r="L20"/>
      <c r="M20"/>
    </row>
    <row r="21" spans="1:13" ht="12.75">
      <c r="A21" s="122" t="s">
        <v>1843</v>
      </c>
      <c r="B21" s="171"/>
      <c r="C21" s="123" t="s">
        <v>1867</v>
      </c>
      <c r="D21" s="124" t="s">
        <v>2509</v>
      </c>
      <c r="E21" s="125" t="s">
        <v>2535</v>
      </c>
      <c r="F21" s="125" t="s">
        <v>2536</v>
      </c>
      <c r="G21" s="126" t="s">
        <v>1229</v>
      </c>
      <c r="H21" s="128"/>
      <c r="I21" s="127" t="s">
        <v>1230</v>
      </c>
      <c r="K21"/>
      <c r="L21"/>
      <c r="M21"/>
    </row>
    <row r="22" spans="1:13" ht="12.75">
      <c r="A22" s="116" t="s">
        <v>2550</v>
      </c>
      <c r="B22" s="117">
        <v>11</v>
      </c>
      <c r="C22" s="118" t="s">
        <v>2551</v>
      </c>
      <c r="D22" s="119" t="s">
        <v>2552</v>
      </c>
      <c r="E22" s="108" t="s">
        <v>2553</v>
      </c>
      <c r="F22" s="108" t="s">
        <v>2554</v>
      </c>
      <c r="G22" s="120" t="s">
        <v>1231</v>
      </c>
      <c r="H22" s="129"/>
      <c r="I22" s="121" t="s">
        <v>450</v>
      </c>
      <c r="K22"/>
      <c r="L22"/>
      <c r="M22"/>
    </row>
    <row r="23" spans="1:13" ht="12.75">
      <c r="A23" s="122" t="s">
        <v>1843</v>
      </c>
      <c r="B23" s="171"/>
      <c r="C23" s="123" t="s">
        <v>1869</v>
      </c>
      <c r="D23" s="124" t="s">
        <v>2543</v>
      </c>
      <c r="E23" s="125" t="s">
        <v>2555</v>
      </c>
      <c r="F23" s="125" t="s">
        <v>2548</v>
      </c>
      <c r="G23" s="126" t="s">
        <v>1232</v>
      </c>
      <c r="H23" s="128"/>
      <c r="I23" s="127" t="s">
        <v>1233</v>
      </c>
      <c r="K23"/>
      <c r="L23"/>
      <c r="M23"/>
    </row>
    <row r="24" spans="1:13" ht="12.75">
      <c r="A24" s="116" t="s">
        <v>2556</v>
      </c>
      <c r="B24" s="117">
        <v>3</v>
      </c>
      <c r="C24" s="118" t="s">
        <v>2557</v>
      </c>
      <c r="D24" s="119" t="s">
        <v>2558</v>
      </c>
      <c r="E24" s="108" t="s">
        <v>2559</v>
      </c>
      <c r="F24" s="108" t="s">
        <v>2560</v>
      </c>
      <c r="G24" s="120" t="s">
        <v>1234</v>
      </c>
      <c r="H24" s="129"/>
      <c r="I24" s="121" t="s">
        <v>1235</v>
      </c>
      <c r="K24"/>
      <c r="L24"/>
      <c r="M24"/>
    </row>
    <row r="25" spans="1:13" ht="12.75">
      <c r="A25" s="122" t="s">
        <v>1701</v>
      </c>
      <c r="B25" s="171"/>
      <c r="C25" s="123" t="s">
        <v>1882</v>
      </c>
      <c r="D25" s="124" t="s">
        <v>2529</v>
      </c>
      <c r="E25" s="125" t="s">
        <v>2812</v>
      </c>
      <c r="F25" s="125" t="s">
        <v>2516</v>
      </c>
      <c r="G25" s="126" t="s">
        <v>1236</v>
      </c>
      <c r="H25" s="128"/>
      <c r="I25" s="127" t="s">
        <v>1237</v>
      </c>
      <c r="K25"/>
      <c r="L25"/>
      <c r="M25"/>
    </row>
    <row r="26" spans="1:13" ht="12.75">
      <c r="A26" s="116" t="s">
        <v>2561</v>
      </c>
      <c r="B26" s="117">
        <v>12</v>
      </c>
      <c r="C26" s="118" t="s">
        <v>2562</v>
      </c>
      <c r="D26" s="119" t="s">
        <v>2563</v>
      </c>
      <c r="E26" s="108" t="s">
        <v>2564</v>
      </c>
      <c r="F26" s="108" t="s">
        <v>2565</v>
      </c>
      <c r="G26" s="120" t="s">
        <v>1238</v>
      </c>
      <c r="H26" s="129"/>
      <c r="I26" s="121" t="s">
        <v>1239</v>
      </c>
      <c r="K26"/>
      <c r="L26"/>
      <c r="M26"/>
    </row>
    <row r="27" spans="1:13" ht="12.75">
      <c r="A27" s="122" t="s">
        <v>1701</v>
      </c>
      <c r="B27" s="171"/>
      <c r="C27" s="123" t="s">
        <v>1882</v>
      </c>
      <c r="D27" s="124" t="s">
        <v>2582</v>
      </c>
      <c r="E27" s="125" t="s">
        <v>2729</v>
      </c>
      <c r="F27" s="125" t="s">
        <v>2566</v>
      </c>
      <c r="G27" s="126" t="s">
        <v>1240</v>
      </c>
      <c r="H27" s="128"/>
      <c r="I27" s="127" t="s">
        <v>1241</v>
      </c>
      <c r="K27"/>
      <c r="L27"/>
      <c r="M27"/>
    </row>
    <row r="28" spans="1:13" ht="12.75">
      <c r="A28" s="116" t="s">
        <v>571</v>
      </c>
      <c r="B28" s="117">
        <v>21</v>
      </c>
      <c r="C28" s="118" t="s">
        <v>2593</v>
      </c>
      <c r="D28" s="119" t="s">
        <v>2563</v>
      </c>
      <c r="E28" s="108" t="s">
        <v>2730</v>
      </c>
      <c r="F28" s="108" t="s">
        <v>2731</v>
      </c>
      <c r="G28" s="120" t="s">
        <v>1251</v>
      </c>
      <c r="H28" s="129"/>
      <c r="I28" s="121" t="s">
        <v>572</v>
      </c>
      <c r="K28"/>
      <c r="L28"/>
      <c r="M28"/>
    </row>
    <row r="29" spans="1:13" ht="12.75">
      <c r="A29" s="122" t="s">
        <v>1701</v>
      </c>
      <c r="B29" s="171"/>
      <c r="C29" s="123" t="s">
        <v>1869</v>
      </c>
      <c r="D29" s="124" t="s">
        <v>2582</v>
      </c>
      <c r="E29" s="125" t="s">
        <v>2732</v>
      </c>
      <c r="F29" s="125" t="s">
        <v>2733</v>
      </c>
      <c r="G29" s="126" t="s">
        <v>573</v>
      </c>
      <c r="H29" s="128"/>
      <c r="I29" s="127" t="s">
        <v>574</v>
      </c>
      <c r="K29"/>
      <c r="L29"/>
      <c r="M29"/>
    </row>
    <row r="30" spans="1:13" ht="12.75">
      <c r="A30" s="116" t="s">
        <v>575</v>
      </c>
      <c r="B30" s="117">
        <v>9</v>
      </c>
      <c r="C30" s="118" t="s">
        <v>2568</v>
      </c>
      <c r="D30" s="119" t="s">
        <v>2569</v>
      </c>
      <c r="E30" s="108" t="s">
        <v>2570</v>
      </c>
      <c r="F30" s="108" t="s">
        <v>2571</v>
      </c>
      <c r="G30" s="120" t="s">
        <v>1242</v>
      </c>
      <c r="H30" s="129"/>
      <c r="I30" s="121" t="s">
        <v>1243</v>
      </c>
      <c r="K30"/>
      <c r="L30"/>
      <c r="M30"/>
    </row>
    <row r="31" spans="1:13" ht="12.75">
      <c r="A31" s="122" t="s">
        <v>1843</v>
      </c>
      <c r="B31" s="171"/>
      <c r="C31" s="123" t="s">
        <v>1869</v>
      </c>
      <c r="D31" s="124" t="s">
        <v>2740</v>
      </c>
      <c r="E31" s="125" t="s">
        <v>2772</v>
      </c>
      <c r="F31" s="125" t="s">
        <v>2573</v>
      </c>
      <c r="G31" s="126" t="s">
        <v>2578</v>
      </c>
      <c r="H31" s="128"/>
      <c r="I31" s="127" t="s">
        <v>1244</v>
      </c>
      <c r="K31"/>
      <c r="L31"/>
      <c r="M31"/>
    </row>
    <row r="32" spans="1:13" ht="12.75">
      <c r="A32" s="116" t="s">
        <v>576</v>
      </c>
      <c r="B32" s="117">
        <v>14</v>
      </c>
      <c r="C32" s="118" t="s">
        <v>2574</v>
      </c>
      <c r="D32" s="119" t="s">
        <v>2575</v>
      </c>
      <c r="E32" s="108" t="s">
        <v>2576</v>
      </c>
      <c r="F32" s="108" t="s">
        <v>2577</v>
      </c>
      <c r="G32" s="120" t="s">
        <v>1245</v>
      </c>
      <c r="H32" s="129"/>
      <c r="I32" s="121" t="s">
        <v>1246</v>
      </c>
      <c r="K32"/>
      <c r="L32"/>
      <c r="M32"/>
    </row>
    <row r="33" spans="1:13" ht="12.75">
      <c r="A33" s="122" t="s">
        <v>1843</v>
      </c>
      <c r="B33" s="171"/>
      <c r="C33" s="123" t="s">
        <v>1869</v>
      </c>
      <c r="D33" s="124" t="s">
        <v>2741</v>
      </c>
      <c r="E33" s="125" t="s">
        <v>2742</v>
      </c>
      <c r="F33" s="125" t="s">
        <v>2743</v>
      </c>
      <c r="G33" s="126" t="s">
        <v>2572</v>
      </c>
      <c r="H33" s="128"/>
      <c r="I33" s="127" t="s">
        <v>1247</v>
      </c>
      <c r="K33"/>
      <c r="L33"/>
      <c r="M33"/>
    </row>
    <row r="34" spans="1:13" ht="12.75">
      <c r="A34" s="116" t="s">
        <v>577</v>
      </c>
      <c r="B34" s="117">
        <v>20</v>
      </c>
      <c r="C34" s="118" t="s">
        <v>2592</v>
      </c>
      <c r="D34" s="119" t="s">
        <v>2734</v>
      </c>
      <c r="E34" s="108" t="s">
        <v>2735</v>
      </c>
      <c r="F34" s="108" t="s">
        <v>2736</v>
      </c>
      <c r="G34" s="120" t="s">
        <v>1248</v>
      </c>
      <c r="H34" s="129"/>
      <c r="I34" s="121" t="s">
        <v>1249</v>
      </c>
      <c r="K34"/>
      <c r="L34"/>
      <c r="M34"/>
    </row>
    <row r="35" spans="1:13" ht="12.75">
      <c r="A35" s="122" t="s">
        <v>1846</v>
      </c>
      <c r="B35" s="171"/>
      <c r="C35" s="123" t="s">
        <v>1867</v>
      </c>
      <c r="D35" s="124" t="s">
        <v>2737</v>
      </c>
      <c r="E35" s="125" t="s">
        <v>2738</v>
      </c>
      <c r="F35" s="125" t="s">
        <v>2739</v>
      </c>
      <c r="G35" s="126" t="s">
        <v>2835</v>
      </c>
      <c r="H35" s="128"/>
      <c r="I35" s="127" t="s">
        <v>1250</v>
      </c>
      <c r="K35"/>
      <c r="L35"/>
      <c r="M35"/>
    </row>
    <row r="36" spans="1:13" ht="12.75">
      <c r="A36" s="116" t="s">
        <v>1254</v>
      </c>
      <c r="B36" s="117">
        <v>24</v>
      </c>
      <c r="C36" s="118" t="s">
        <v>2596</v>
      </c>
      <c r="D36" s="119" t="s">
        <v>2745</v>
      </c>
      <c r="E36" s="108" t="s">
        <v>2746</v>
      </c>
      <c r="F36" s="108" t="s">
        <v>2747</v>
      </c>
      <c r="G36" s="120" t="s">
        <v>1251</v>
      </c>
      <c r="H36" s="129"/>
      <c r="I36" s="121" t="s">
        <v>1252</v>
      </c>
      <c r="K36"/>
      <c r="L36"/>
      <c r="M36"/>
    </row>
    <row r="37" spans="1:13" ht="12.75">
      <c r="A37" s="122" t="s">
        <v>1701</v>
      </c>
      <c r="B37" s="171"/>
      <c r="C37" s="123" t="s">
        <v>1903</v>
      </c>
      <c r="D37" s="124" t="s">
        <v>2733</v>
      </c>
      <c r="E37" s="125" t="s">
        <v>2748</v>
      </c>
      <c r="F37" s="125" t="s">
        <v>2749</v>
      </c>
      <c r="G37" s="126" t="s">
        <v>573</v>
      </c>
      <c r="H37" s="128"/>
      <c r="I37" s="127" t="s">
        <v>1253</v>
      </c>
      <c r="K37"/>
      <c r="L37"/>
      <c r="M37"/>
    </row>
    <row r="38" spans="1:13" ht="12.75">
      <c r="A38" s="116" t="s">
        <v>2744</v>
      </c>
      <c r="B38" s="117">
        <v>15</v>
      </c>
      <c r="C38" s="118" t="s">
        <v>2579</v>
      </c>
      <c r="D38" s="119" t="s">
        <v>2575</v>
      </c>
      <c r="E38" s="108" t="s">
        <v>2580</v>
      </c>
      <c r="F38" s="108" t="s">
        <v>2581</v>
      </c>
      <c r="G38" s="120" t="s">
        <v>1256</v>
      </c>
      <c r="H38" s="129"/>
      <c r="I38" s="121" t="s">
        <v>3507</v>
      </c>
      <c r="K38"/>
      <c r="L38"/>
      <c r="M38"/>
    </row>
    <row r="39" spans="1:13" ht="12.75">
      <c r="A39" s="122" t="s">
        <v>1701</v>
      </c>
      <c r="B39" s="171"/>
      <c r="C39" s="123" t="s">
        <v>1896</v>
      </c>
      <c r="D39" s="124" t="s">
        <v>2741</v>
      </c>
      <c r="E39" s="125" t="s">
        <v>2777</v>
      </c>
      <c r="F39" s="125" t="s">
        <v>2757</v>
      </c>
      <c r="G39" s="126" t="s">
        <v>1257</v>
      </c>
      <c r="H39" s="128" t="s">
        <v>2583</v>
      </c>
      <c r="I39" s="127" t="s">
        <v>1258</v>
      </c>
      <c r="K39"/>
      <c r="L39"/>
      <c r="M39"/>
    </row>
    <row r="40" spans="1:13" ht="12.75">
      <c r="A40" s="116" t="s">
        <v>578</v>
      </c>
      <c r="B40" s="117">
        <v>23</v>
      </c>
      <c r="C40" s="118" t="s">
        <v>2595</v>
      </c>
      <c r="D40" s="119" t="s">
        <v>2754</v>
      </c>
      <c r="E40" s="108" t="s">
        <v>2755</v>
      </c>
      <c r="F40" s="108" t="s">
        <v>2756</v>
      </c>
      <c r="G40" s="120" t="s">
        <v>1245</v>
      </c>
      <c r="H40" s="129"/>
      <c r="I40" s="121" t="s">
        <v>579</v>
      </c>
      <c r="K40"/>
      <c r="L40"/>
      <c r="M40"/>
    </row>
    <row r="41" spans="1:13" ht="12.75">
      <c r="A41" s="122" t="s">
        <v>1843</v>
      </c>
      <c r="B41" s="171"/>
      <c r="C41" s="123" t="s">
        <v>2139</v>
      </c>
      <c r="D41" s="124" t="s">
        <v>2770</v>
      </c>
      <c r="E41" s="125" t="s">
        <v>2753</v>
      </c>
      <c r="F41" s="125" t="s">
        <v>2740</v>
      </c>
      <c r="G41" s="126" t="s">
        <v>2572</v>
      </c>
      <c r="H41" s="128"/>
      <c r="I41" s="127" t="s">
        <v>580</v>
      </c>
      <c r="K41"/>
      <c r="L41"/>
      <c r="M41"/>
    </row>
    <row r="42" spans="1:13" ht="12.75">
      <c r="A42" s="116" t="s">
        <v>581</v>
      </c>
      <c r="B42" s="117">
        <v>16</v>
      </c>
      <c r="C42" s="118" t="s">
        <v>2588</v>
      </c>
      <c r="D42" s="119" t="s">
        <v>2750</v>
      </c>
      <c r="E42" s="108" t="s">
        <v>2751</v>
      </c>
      <c r="F42" s="108" t="s">
        <v>2752</v>
      </c>
      <c r="G42" s="120" t="s">
        <v>1259</v>
      </c>
      <c r="H42" s="129"/>
      <c r="I42" s="121" t="s">
        <v>1260</v>
      </c>
      <c r="K42"/>
      <c r="L42"/>
      <c r="M42"/>
    </row>
    <row r="43" spans="1:13" ht="12.75">
      <c r="A43" s="122" t="s">
        <v>1701</v>
      </c>
      <c r="B43" s="171"/>
      <c r="C43" s="123" t="s">
        <v>1712</v>
      </c>
      <c r="D43" s="124" t="s">
        <v>2749</v>
      </c>
      <c r="E43" s="125" t="s">
        <v>2773</v>
      </c>
      <c r="F43" s="125" t="s">
        <v>2728</v>
      </c>
      <c r="G43" s="126" t="s">
        <v>582</v>
      </c>
      <c r="H43" s="128"/>
      <c r="I43" s="127" t="s">
        <v>1261</v>
      </c>
      <c r="K43"/>
      <c r="L43"/>
      <c r="M43"/>
    </row>
    <row r="44" spans="1:13" ht="12.75">
      <c r="A44" s="116" t="s">
        <v>1265</v>
      </c>
      <c r="B44" s="117">
        <v>25</v>
      </c>
      <c r="C44" s="118" t="s">
        <v>2597</v>
      </c>
      <c r="D44" s="119" t="s">
        <v>2782</v>
      </c>
      <c r="E44" s="108" t="s">
        <v>2783</v>
      </c>
      <c r="F44" s="108" t="s">
        <v>2784</v>
      </c>
      <c r="G44" s="120" t="s">
        <v>1262</v>
      </c>
      <c r="H44" s="129"/>
      <c r="I44" s="121" t="s">
        <v>1263</v>
      </c>
      <c r="K44"/>
      <c r="L44"/>
      <c r="M44"/>
    </row>
    <row r="45" spans="1:13" ht="12.75">
      <c r="A45" s="122" t="s">
        <v>1844</v>
      </c>
      <c r="B45" s="171"/>
      <c r="C45" s="123" t="s">
        <v>2297</v>
      </c>
      <c r="D45" s="124" t="s">
        <v>2785</v>
      </c>
      <c r="E45" s="125" t="s">
        <v>2797</v>
      </c>
      <c r="F45" s="125" t="s">
        <v>2787</v>
      </c>
      <c r="G45" s="126" t="s">
        <v>583</v>
      </c>
      <c r="H45" s="128"/>
      <c r="I45" s="127" t="s">
        <v>1264</v>
      </c>
      <c r="K45"/>
      <c r="L45"/>
      <c r="M45"/>
    </row>
    <row r="46" spans="1:13" ht="12.75">
      <c r="A46" s="116" t="s">
        <v>584</v>
      </c>
      <c r="B46" s="117">
        <v>32</v>
      </c>
      <c r="C46" s="118" t="s">
        <v>2603</v>
      </c>
      <c r="D46" s="119" t="s">
        <v>2774</v>
      </c>
      <c r="E46" s="108" t="s">
        <v>2775</v>
      </c>
      <c r="F46" s="108" t="s">
        <v>2765</v>
      </c>
      <c r="G46" s="120" t="s">
        <v>1266</v>
      </c>
      <c r="H46" s="129"/>
      <c r="I46" s="121" t="s">
        <v>1263</v>
      </c>
      <c r="K46"/>
      <c r="L46"/>
      <c r="M46"/>
    </row>
    <row r="47" spans="1:13" ht="12.75">
      <c r="A47" s="122" t="s">
        <v>1846</v>
      </c>
      <c r="B47" s="171"/>
      <c r="C47" s="123" t="s">
        <v>2297</v>
      </c>
      <c r="D47" s="124" t="s">
        <v>2813</v>
      </c>
      <c r="E47" s="125" t="s">
        <v>2761</v>
      </c>
      <c r="F47" s="125" t="s">
        <v>2776</v>
      </c>
      <c r="G47" s="126" t="s">
        <v>3484</v>
      </c>
      <c r="H47" s="128"/>
      <c r="I47" s="127" t="s">
        <v>1264</v>
      </c>
      <c r="K47"/>
      <c r="L47"/>
      <c r="M47"/>
    </row>
    <row r="48" spans="1:13" ht="12.75">
      <c r="A48" s="116" t="s">
        <v>585</v>
      </c>
      <c r="B48" s="117">
        <v>31</v>
      </c>
      <c r="C48" s="118" t="s">
        <v>2604</v>
      </c>
      <c r="D48" s="119" t="s">
        <v>2778</v>
      </c>
      <c r="E48" s="108" t="s">
        <v>2779</v>
      </c>
      <c r="F48" s="108" t="s">
        <v>2752</v>
      </c>
      <c r="G48" s="120" t="s">
        <v>1267</v>
      </c>
      <c r="H48" s="129"/>
      <c r="I48" s="121" t="s">
        <v>1268</v>
      </c>
      <c r="K48"/>
      <c r="L48"/>
      <c r="M48"/>
    </row>
    <row r="49" spans="1:13" ht="12.75">
      <c r="A49" s="122" t="s">
        <v>1846</v>
      </c>
      <c r="B49" s="171"/>
      <c r="C49" s="123" t="s">
        <v>2142</v>
      </c>
      <c r="D49" s="124" t="s">
        <v>2780</v>
      </c>
      <c r="E49" s="125" t="s">
        <v>2781</v>
      </c>
      <c r="F49" s="125" t="s">
        <v>2781</v>
      </c>
      <c r="G49" s="126" t="s">
        <v>2819</v>
      </c>
      <c r="H49" s="128"/>
      <c r="I49" s="127" t="s">
        <v>1269</v>
      </c>
      <c r="K49"/>
      <c r="L49"/>
      <c r="M49"/>
    </row>
    <row r="50" spans="1:13" ht="12.75">
      <c r="A50" s="116" t="s">
        <v>586</v>
      </c>
      <c r="B50" s="117">
        <v>17</v>
      </c>
      <c r="C50" s="118" t="s">
        <v>2589</v>
      </c>
      <c r="D50" s="119" t="s">
        <v>2763</v>
      </c>
      <c r="E50" s="108" t="s">
        <v>2764</v>
      </c>
      <c r="F50" s="108" t="s">
        <v>2765</v>
      </c>
      <c r="G50" s="120" t="s">
        <v>1270</v>
      </c>
      <c r="H50" s="129"/>
      <c r="I50" s="121" t="s">
        <v>1271</v>
      </c>
      <c r="K50"/>
      <c r="L50"/>
      <c r="M50"/>
    </row>
    <row r="51" spans="1:13" ht="12.75">
      <c r="A51" s="122" t="s">
        <v>1701</v>
      </c>
      <c r="B51" s="171"/>
      <c r="C51" s="123" t="s">
        <v>1869</v>
      </c>
      <c r="D51" s="124" t="s">
        <v>2814</v>
      </c>
      <c r="E51" s="125" t="s">
        <v>2815</v>
      </c>
      <c r="F51" s="125" t="s">
        <v>2766</v>
      </c>
      <c r="G51" s="126" t="s">
        <v>587</v>
      </c>
      <c r="H51" s="128"/>
      <c r="I51" s="127" t="s">
        <v>1272</v>
      </c>
      <c r="K51"/>
      <c r="L51"/>
      <c r="M51"/>
    </row>
    <row r="52" spans="1:13" ht="12.75">
      <c r="A52" s="116" t="s">
        <v>588</v>
      </c>
      <c r="B52" s="117">
        <v>19</v>
      </c>
      <c r="C52" s="118" t="s">
        <v>2591</v>
      </c>
      <c r="D52" s="119" t="s">
        <v>2758</v>
      </c>
      <c r="E52" s="108" t="s">
        <v>2759</v>
      </c>
      <c r="F52" s="108" t="s">
        <v>2760</v>
      </c>
      <c r="G52" s="120" t="s">
        <v>1248</v>
      </c>
      <c r="H52" s="129"/>
      <c r="I52" s="121" t="s">
        <v>589</v>
      </c>
      <c r="K52"/>
      <c r="L52"/>
      <c r="M52"/>
    </row>
    <row r="53" spans="1:13" ht="12.75">
      <c r="A53" s="122" t="s">
        <v>1846</v>
      </c>
      <c r="B53" s="171"/>
      <c r="C53" s="123" t="s">
        <v>2168</v>
      </c>
      <c r="D53" s="124" t="s">
        <v>3473</v>
      </c>
      <c r="E53" s="125" t="s">
        <v>2789</v>
      </c>
      <c r="F53" s="125" t="s">
        <v>2762</v>
      </c>
      <c r="G53" s="126" t="s">
        <v>2835</v>
      </c>
      <c r="H53" s="128"/>
      <c r="I53" s="127" t="s">
        <v>590</v>
      </c>
      <c r="K53"/>
      <c r="L53"/>
      <c r="M53"/>
    </row>
    <row r="54" spans="1:13" ht="12.75">
      <c r="A54" s="116" t="s">
        <v>591</v>
      </c>
      <c r="B54" s="117">
        <v>27</v>
      </c>
      <c r="C54" s="118" t="s">
        <v>2599</v>
      </c>
      <c r="D54" s="119" t="s">
        <v>2790</v>
      </c>
      <c r="E54" s="108" t="s">
        <v>2791</v>
      </c>
      <c r="F54" s="108" t="s">
        <v>2792</v>
      </c>
      <c r="G54" s="120" t="s">
        <v>1248</v>
      </c>
      <c r="H54" s="129"/>
      <c r="I54" s="121" t="s">
        <v>592</v>
      </c>
      <c r="K54"/>
      <c r="L54"/>
      <c r="M54"/>
    </row>
    <row r="55" spans="1:13" ht="12.75">
      <c r="A55" s="122" t="s">
        <v>1847</v>
      </c>
      <c r="B55" s="171"/>
      <c r="C55" s="123" t="s">
        <v>2109</v>
      </c>
      <c r="D55" s="124" t="s">
        <v>2816</v>
      </c>
      <c r="E55" s="125" t="s">
        <v>2739</v>
      </c>
      <c r="F55" s="125" t="s">
        <v>2882</v>
      </c>
      <c r="G55" s="126" t="s">
        <v>3478</v>
      </c>
      <c r="H55" s="128"/>
      <c r="I55" s="127" t="s">
        <v>593</v>
      </c>
      <c r="K55"/>
      <c r="L55"/>
      <c r="M55"/>
    </row>
    <row r="56" spans="1:13" ht="12.75">
      <c r="A56" s="116" t="s">
        <v>594</v>
      </c>
      <c r="B56" s="117">
        <v>35</v>
      </c>
      <c r="C56" s="118" t="s">
        <v>2607</v>
      </c>
      <c r="D56" s="119" t="s">
        <v>2826</v>
      </c>
      <c r="E56" s="108" t="s">
        <v>2827</v>
      </c>
      <c r="F56" s="108" t="s">
        <v>2828</v>
      </c>
      <c r="G56" s="120" t="s">
        <v>1273</v>
      </c>
      <c r="H56" s="129"/>
      <c r="I56" s="121" t="s">
        <v>1274</v>
      </c>
      <c r="K56"/>
      <c r="L56"/>
      <c r="M56"/>
    </row>
    <row r="57" spans="1:13" ht="12.75">
      <c r="A57" s="122" t="s">
        <v>1829</v>
      </c>
      <c r="B57" s="171"/>
      <c r="C57" s="123" t="s">
        <v>2096</v>
      </c>
      <c r="D57" s="124" t="s">
        <v>2880</v>
      </c>
      <c r="E57" s="125" t="s">
        <v>2829</v>
      </c>
      <c r="F57" s="125" t="s">
        <v>2806</v>
      </c>
      <c r="G57" s="126" t="s">
        <v>1294</v>
      </c>
      <c r="H57" s="128"/>
      <c r="I57" s="127" t="s">
        <v>1275</v>
      </c>
      <c r="K57"/>
      <c r="L57"/>
      <c r="M57"/>
    </row>
    <row r="58" spans="1:13" ht="12.75">
      <c r="A58" s="116" t="s">
        <v>595</v>
      </c>
      <c r="B58" s="117">
        <v>40</v>
      </c>
      <c r="C58" s="118" t="s">
        <v>2612</v>
      </c>
      <c r="D58" s="119" t="s">
        <v>2820</v>
      </c>
      <c r="E58" s="108" t="s">
        <v>2764</v>
      </c>
      <c r="F58" s="108" t="s">
        <v>2821</v>
      </c>
      <c r="G58" s="120" t="s">
        <v>1276</v>
      </c>
      <c r="H58" s="129"/>
      <c r="I58" s="121" t="s">
        <v>1277</v>
      </c>
      <c r="K58"/>
      <c r="L58"/>
      <c r="M58"/>
    </row>
    <row r="59" spans="1:13" ht="12.75">
      <c r="A59" s="122" t="s">
        <v>1847</v>
      </c>
      <c r="B59" s="171"/>
      <c r="C59" s="123" t="s">
        <v>2109</v>
      </c>
      <c r="D59" s="124" t="s">
        <v>2786</v>
      </c>
      <c r="E59" s="125" t="s">
        <v>2787</v>
      </c>
      <c r="F59" s="125" t="s">
        <v>3474</v>
      </c>
      <c r="G59" s="126" t="s">
        <v>2798</v>
      </c>
      <c r="H59" s="128"/>
      <c r="I59" s="127" t="s">
        <v>2807</v>
      </c>
      <c r="K59"/>
      <c r="L59"/>
      <c r="M59"/>
    </row>
    <row r="60" spans="1:13" ht="12.75">
      <c r="A60" s="116" t="s">
        <v>596</v>
      </c>
      <c r="B60" s="117">
        <v>26</v>
      </c>
      <c r="C60" s="118" t="s">
        <v>2598</v>
      </c>
      <c r="D60" s="119" t="s">
        <v>2793</v>
      </c>
      <c r="E60" s="108" t="s">
        <v>2794</v>
      </c>
      <c r="F60" s="108" t="s">
        <v>2795</v>
      </c>
      <c r="G60" s="120" t="s">
        <v>1248</v>
      </c>
      <c r="H60" s="129"/>
      <c r="I60" s="121" t="s">
        <v>1278</v>
      </c>
      <c r="K60"/>
      <c r="L60"/>
      <c r="M60"/>
    </row>
    <row r="61" spans="1:13" ht="12.75">
      <c r="A61" s="122" t="s">
        <v>1847</v>
      </c>
      <c r="B61" s="171"/>
      <c r="C61" s="123" t="s">
        <v>2109</v>
      </c>
      <c r="D61" s="124" t="s">
        <v>2796</v>
      </c>
      <c r="E61" s="125" t="s">
        <v>2818</v>
      </c>
      <c r="F61" s="125" t="s">
        <v>2880</v>
      </c>
      <c r="G61" s="126" t="s">
        <v>3478</v>
      </c>
      <c r="H61" s="128"/>
      <c r="I61" s="127" t="s">
        <v>1279</v>
      </c>
      <c r="K61"/>
      <c r="L61"/>
      <c r="M61"/>
    </row>
    <row r="62" spans="1:13" ht="12.75">
      <c r="A62" s="116" t="s">
        <v>597</v>
      </c>
      <c r="B62" s="117">
        <v>37</v>
      </c>
      <c r="C62" s="118" t="s">
        <v>2609</v>
      </c>
      <c r="D62" s="119" t="s">
        <v>2823</v>
      </c>
      <c r="E62" s="108" t="s">
        <v>2809</v>
      </c>
      <c r="F62" s="108" t="s">
        <v>2824</v>
      </c>
      <c r="G62" s="120" t="s">
        <v>1280</v>
      </c>
      <c r="H62" s="129"/>
      <c r="I62" s="121" t="s">
        <v>1281</v>
      </c>
      <c r="K62"/>
      <c r="L62"/>
      <c r="M62"/>
    </row>
    <row r="63" spans="1:13" ht="12.75">
      <c r="A63" s="122" t="s">
        <v>1843</v>
      </c>
      <c r="B63" s="171"/>
      <c r="C63" s="123" t="s">
        <v>1869</v>
      </c>
      <c r="D63" s="124" t="s">
        <v>2825</v>
      </c>
      <c r="E63" s="125" t="s">
        <v>2811</v>
      </c>
      <c r="F63" s="125" t="s">
        <v>2811</v>
      </c>
      <c r="G63" s="126" t="s">
        <v>598</v>
      </c>
      <c r="H63" s="128"/>
      <c r="I63" s="127" t="s">
        <v>1282</v>
      </c>
      <c r="K63"/>
      <c r="L63"/>
      <c r="M63"/>
    </row>
    <row r="64" spans="1:13" ht="12.75">
      <c r="A64" s="116" t="s">
        <v>599</v>
      </c>
      <c r="B64" s="117">
        <v>29</v>
      </c>
      <c r="C64" s="118" t="s">
        <v>2601</v>
      </c>
      <c r="D64" s="119" t="s">
        <v>2763</v>
      </c>
      <c r="E64" s="108" t="s">
        <v>2800</v>
      </c>
      <c r="F64" s="108" t="s">
        <v>2801</v>
      </c>
      <c r="G64" s="120" t="s">
        <v>1283</v>
      </c>
      <c r="H64" s="129"/>
      <c r="I64" s="121" t="s">
        <v>1284</v>
      </c>
      <c r="K64"/>
      <c r="L64"/>
      <c r="M64"/>
    </row>
    <row r="65" spans="1:13" ht="12.75">
      <c r="A65" s="122" t="s">
        <v>1701</v>
      </c>
      <c r="B65" s="171"/>
      <c r="C65" s="123" t="s">
        <v>1869</v>
      </c>
      <c r="D65" s="124" t="s">
        <v>2814</v>
      </c>
      <c r="E65" s="125" t="s">
        <v>2881</v>
      </c>
      <c r="F65" s="125" t="s">
        <v>2802</v>
      </c>
      <c r="G65" s="126" t="s">
        <v>600</v>
      </c>
      <c r="H65" s="128"/>
      <c r="I65" s="127" t="s">
        <v>1285</v>
      </c>
      <c r="K65"/>
      <c r="L65"/>
      <c r="M65"/>
    </row>
    <row r="66" spans="1:13" ht="12.75">
      <c r="A66" s="116" t="s">
        <v>601</v>
      </c>
      <c r="B66" s="117">
        <v>22</v>
      </c>
      <c r="C66" s="118" t="s">
        <v>2594</v>
      </c>
      <c r="D66" s="119" t="s">
        <v>2767</v>
      </c>
      <c r="E66" s="108" t="s">
        <v>2768</v>
      </c>
      <c r="F66" s="108" t="s">
        <v>2769</v>
      </c>
      <c r="G66" s="120" t="s">
        <v>1286</v>
      </c>
      <c r="H66" s="129"/>
      <c r="I66" s="121" t="s">
        <v>1287</v>
      </c>
      <c r="K66"/>
      <c r="L66"/>
      <c r="M66"/>
    </row>
    <row r="67" spans="1:13" ht="12.75">
      <c r="A67" s="122" t="s">
        <v>1846</v>
      </c>
      <c r="B67" s="171"/>
      <c r="C67" s="123" t="s">
        <v>1900</v>
      </c>
      <c r="D67" s="124" t="s">
        <v>3475</v>
      </c>
      <c r="E67" s="125" t="s">
        <v>2788</v>
      </c>
      <c r="F67" s="125" t="s">
        <v>2799</v>
      </c>
      <c r="G67" s="126" t="s">
        <v>756</v>
      </c>
      <c r="H67" s="128"/>
      <c r="I67" s="127" t="s">
        <v>1288</v>
      </c>
      <c r="K67"/>
      <c r="L67"/>
      <c r="M67"/>
    </row>
    <row r="68" spans="1:13" ht="12.75">
      <c r="A68" s="116" t="s">
        <v>602</v>
      </c>
      <c r="B68" s="117">
        <v>34</v>
      </c>
      <c r="C68" s="118" t="s">
        <v>2606</v>
      </c>
      <c r="D68" s="119" t="s">
        <v>2830</v>
      </c>
      <c r="E68" s="108" t="s">
        <v>2831</v>
      </c>
      <c r="F68" s="108" t="s">
        <v>2832</v>
      </c>
      <c r="G68" s="120" t="s">
        <v>1289</v>
      </c>
      <c r="H68" s="129"/>
      <c r="I68" s="121" t="s">
        <v>1290</v>
      </c>
      <c r="K68"/>
      <c r="L68"/>
      <c r="M68"/>
    </row>
    <row r="69" spans="1:13" ht="12.75">
      <c r="A69" s="122" t="s">
        <v>1854</v>
      </c>
      <c r="B69" s="171"/>
      <c r="C69" s="123" t="s">
        <v>1915</v>
      </c>
      <c r="D69" s="124" t="s">
        <v>3476</v>
      </c>
      <c r="E69" s="125" t="s">
        <v>2834</v>
      </c>
      <c r="F69" s="125" t="s">
        <v>2798</v>
      </c>
      <c r="G69" s="126" t="s">
        <v>2845</v>
      </c>
      <c r="H69" s="128"/>
      <c r="I69" s="127" t="s">
        <v>1291</v>
      </c>
      <c r="K69"/>
      <c r="L69"/>
      <c r="M69"/>
    </row>
    <row r="70" spans="1:13" ht="12.75">
      <c r="A70" s="116" t="s">
        <v>603</v>
      </c>
      <c r="B70" s="117">
        <v>33</v>
      </c>
      <c r="C70" s="118" t="s">
        <v>2605</v>
      </c>
      <c r="D70" s="119" t="s">
        <v>2803</v>
      </c>
      <c r="E70" s="108" t="s">
        <v>2804</v>
      </c>
      <c r="F70" s="108" t="s">
        <v>2805</v>
      </c>
      <c r="G70" s="120" t="s">
        <v>1292</v>
      </c>
      <c r="H70" s="129"/>
      <c r="I70" s="121" t="s">
        <v>1293</v>
      </c>
      <c r="K70"/>
      <c r="L70"/>
      <c r="M70"/>
    </row>
    <row r="71" spans="1:13" ht="12.75">
      <c r="A71" s="122" t="s">
        <v>1854</v>
      </c>
      <c r="B71" s="171"/>
      <c r="C71" s="123" t="s">
        <v>1723</v>
      </c>
      <c r="D71" s="124" t="s">
        <v>2833</v>
      </c>
      <c r="E71" s="125" t="s">
        <v>2822</v>
      </c>
      <c r="F71" s="125" t="s">
        <v>2817</v>
      </c>
      <c r="G71" s="126" t="s">
        <v>1323</v>
      </c>
      <c r="H71" s="128"/>
      <c r="I71" s="127" t="s">
        <v>1295</v>
      </c>
      <c r="K71"/>
      <c r="L71"/>
      <c r="M71"/>
    </row>
    <row r="72" spans="1:13" ht="12.75">
      <c r="A72" s="116" t="s">
        <v>604</v>
      </c>
      <c r="B72" s="117">
        <v>50</v>
      </c>
      <c r="C72" s="118" t="s">
        <v>2622</v>
      </c>
      <c r="D72" s="119" t="s">
        <v>2857</v>
      </c>
      <c r="E72" s="108" t="s">
        <v>2858</v>
      </c>
      <c r="F72" s="108" t="s">
        <v>2810</v>
      </c>
      <c r="G72" s="120" t="s">
        <v>1296</v>
      </c>
      <c r="H72" s="129"/>
      <c r="I72" s="121" t="s">
        <v>1297</v>
      </c>
      <c r="K72"/>
      <c r="L72"/>
      <c r="M72"/>
    </row>
    <row r="73" spans="1:13" ht="12.75">
      <c r="A73" s="122" t="s">
        <v>1854</v>
      </c>
      <c r="B73" s="171"/>
      <c r="C73" s="123" t="s">
        <v>1915</v>
      </c>
      <c r="D73" s="124" t="s">
        <v>2840</v>
      </c>
      <c r="E73" s="125" t="s">
        <v>2855</v>
      </c>
      <c r="F73" s="125" t="s">
        <v>2835</v>
      </c>
      <c r="G73" s="126" t="s">
        <v>2786</v>
      </c>
      <c r="H73" s="128"/>
      <c r="I73" s="127" t="s">
        <v>1298</v>
      </c>
      <c r="K73"/>
      <c r="L73"/>
      <c r="M73"/>
    </row>
    <row r="74" spans="1:13" ht="12.75">
      <c r="A74" s="116" t="s">
        <v>605</v>
      </c>
      <c r="B74" s="117">
        <v>28</v>
      </c>
      <c r="C74" s="118" t="s">
        <v>2600</v>
      </c>
      <c r="D74" s="119" t="s">
        <v>2808</v>
      </c>
      <c r="E74" s="108" t="s">
        <v>2809</v>
      </c>
      <c r="F74" s="108" t="s">
        <v>2810</v>
      </c>
      <c r="G74" s="120" t="s">
        <v>1245</v>
      </c>
      <c r="H74" s="129"/>
      <c r="I74" s="121" t="s">
        <v>606</v>
      </c>
      <c r="K74"/>
      <c r="L74"/>
      <c r="M74"/>
    </row>
    <row r="75" spans="1:13" ht="12.75">
      <c r="A75" s="122" t="s">
        <v>1843</v>
      </c>
      <c r="B75" s="171"/>
      <c r="C75" s="123" t="s">
        <v>1869</v>
      </c>
      <c r="D75" s="124" t="s">
        <v>746</v>
      </c>
      <c r="E75" s="125" t="s">
        <v>2811</v>
      </c>
      <c r="F75" s="125" t="s">
        <v>2887</v>
      </c>
      <c r="G75" s="126" t="s">
        <v>2572</v>
      </c>
      <c r="H75" s="128"/>
      <c r="I75" s="127" t="s">
        <v>607</v>
      </c>
      <c r="K75"/>
      <c r="L75"/>
      <c r="M75"/>
    </row>
    <row r="76" spans="1:13" ht="12.75">
      <c r="A76" s="116" t="s">
        <v>608</v>
      </c>
      <c r="B76" s="117">
        <v>72</v>
      </c>
      <c r="C76" s="118" t="s">
        <v>2643</v>
      </c>
      <c r="D76" s="119" t="s">
        <v>3479</v>
      </c>
      <c r="E76" s="108" t="s">
        <v>3480</v>
      </c>
      <c r="F76" s="108" t="s">
        <v>3481</v>
      </c>
      <c r="G76" s="120" t="s">
        <v>1267</v>
      </c>
      <c r="H76" s="129"/>
      <c r="I76" s="121" t="s">
        <v>1299</v>
      </c>
      <c r="K76"/>
      <c r="L76"/>
      <c r="M76"/>
    </row>
    <row r="77" spans="1:13" ht="12.75">
      <c r="A77" s="122" t="s">
        <v>1831</v>
      </c>
      <c r="B77" s="171"/>
      <c r="C77" s="123" t="s">
        <v>1956</v>
      </c>
      <c r="D77" s="124" t="s">
        <v>2819</v>
      </c>
      <c r="E77" s="125" t="s">
        <v>3483</v>
      </c>
      <c r="F77" s="125" t="s">
        <v>3590</v>
      </c>
      <c r="G77" s="126" t="s">
        <v>2819</v>
      </c>
      <c r="H77" s="128"/>
      <c r="I77" s="127" t="s">
        <v>1300</v>
      </c>
      <c r="K77"/>
      <c r="L77"/>
      <c r="M77"/>
    </row>
    <row r="78" spans="1:13" ht="12.75">
      <c r="A78" s="116" t="s">
        <v>609</v>
      </c>
      <c r="B78" s="117">
        <v>41</v>
      </c>
      <c r="C78" s="118" t="s">
        <v>2613</v>
      </c>
      <c r="D78" s="119" t="s">
        <v>2836</v>
      </c>
      <c r="E78" s="108" t="s">
        <v>2837</v>
      </c>
      <c r="F78" s="108" t="s">
        <v>2838</v>
      </c>
      <c r="G78" s="120" t="s">
        <v>1301</v>
      </c>
      <c r="H78" s="129"/>
      <c r="I78" s="121" t="s">
        <v>1302</v>
      </c>
      <c r="K78"/>
      <c r="L78"/>
      <c r="M78"/>
    </row>
    <row r="79" spans="1:13" ht="12.75">
      <c r="A79" s="122" t="s">
        <v>1831</v>
      </c>
      <c r="B79" s="171"/>
      <c r="C79" s="123" t="s">
        <v>2120</v>
      </c>
      <c r="D79" s="124" t="s">
        <v>2856</v>
      </c>
      <c r="E79" s="125" t="s">
        <v>2839</v>
      </c>
      <c r="F79" s="125" t="s">
        <v>2895</v>
      </c>
      <c r="G79" s="126" t="s">
        <v>3482</v>
      </c>
      <c r="H79" s="128"/>
      <c r="I79" s="127" t="s">
        <v>1303</v>
      </c>
      <c r="K79"/>
      <c r="L79"/>
      <c r="M79"/>
    </row>
    <row r="80" spans="1:13" ht="12.75">
      <c r="A80" s="116" t="s">
        <v>610</v>
      </c>
      <c r="B80" s="117">
        <v>56</v>
      </c>
      <c r="C80" s="118" t="s">
        <v>2628</v>
      </c>
      <c r="D80" s="119" t="s">
        <v>2883</v>
      </c>
      <c r="E80" s="108" t="s">
        <v>2884</v>
      </c>
      <c r="F80" s="108" t="s">
        <v>2885</v>
      </c>
      <c r="G80" s="120" t="s">
        <v>1304</v>
      </c>
      <c r="H80" s="129"/>
      <c r="I80" s="121" t="s">
        <v>1305</v>
      </c>
      <c r="K80"/>
      <c r="L80"/>
      <c r="M80"/>
    </row>
    <row r="81" spans="1:13" ht="12.75">
      <c r="A81" s="122" t="s">
        <v>1846</v>
      </c>
      <c r="B81" s="171"/>
      <c r="C81" s="123" t="s">
        <v>2139</v>
      </c>
      <c r="D81" s="124" t="s">
        <v>3478</v>
      </c>
      <c r="E81" s="125" t="s">
        <v>3634</v>
      </c>
      <c r="F81" s="125" t="s">
        <v>2886</v>
      </c>
      <c r="G81" s="126" t="s">
        <v>2902</v>
      </c>
      <c r="H81" s="128"/>
      <c r="I81" s="127" t="s">
        <v>1306</v>
      </c>
      <c r="K81"/>
      <c r="L81"/>
      <c r="M81"/>
    </row>
    <row r="82" spans="1:13" ht="12.75">
      <c r="A82" s="116" t="s">
        <v>611</v>
      </c>
      <c r="B82" s="117">
        <v>43</v>
      </c>
      <c r="C82" s="118" t="s">
        <v>2615</v>
      </c>
      <c r="D82" s="119" t="s">
        <v>2841</v>
      </c>
      <c r="E82" s="108" t="s">
        <v>2842</v>
      </c>
      <c r="F82" s="108" t="s">
        <v>2843</v>
      </c>
      <c r="G82" s="120" t="s">
        <v>1276</v>
      </c>
      <c r="H82" s="129"/>
      <c r="I82" s="121" t="s">
        <v>1307</v>
      </c>
      <c r="K82"/>
      <c r="L82"/>
      <c r="M82"/>
    </row>
    <row r="83" spans="1:13" ht="12.75">
      <c r="A83" s="122" t="s">
        <v>1847</v>
      </c>
      <c r="B83" s="171"/>
      <c r="C83" s="123" t="s">
        <v>2109</v>
      </c>
      <c r="D83" s="124" t="s">
        <v>3484</v>
      </c>
      <c r="E83" s="125" t="s">
        <v>2853</v>
      </c>
      <c r="F83" s="125" t="s">
        <v>2906</v>
      </c>
      <c r="G83" s="126" t="s">
        <v>2798</v>
      </c>
      <c r="H83" s="128"/>
      <c r="I83" s="127" t="s">
        <v>1308</v>
      </c>
      <c r="K83"/>
      <c r="L83"/>
      <c r="M83"/>
    </row>
    <row r="84" spans="1:13" ht="12.75">
      <c r="A84" s="116" t="s">
        <v>2854</v>
      </c>
      <c r="B84" s="117">
        <v>55</v>
      </c>
      <c r="C84" s="118" t="s">
        <v>2627</v>
      </c>
      <c r="D84" s="119" t="s">
        <v>2889</v>
      </c>
      <c r="E84" s="108" t="s">
        <v>2842</v>
      </c>
      <c r="F84" s="108" t="s">
        <v>2821</v>
      </c>
      <c r="G84" s="120" t="s">
        <v>1309</v>
      </c>
      <c r="H84" s="129"/>
      <c r="I84" s="121" t="s">
        <v>1310</v>
      </c>
      <c r="K84"/>
      <c r="L84"/>
      <c r="M84"/>
    </row>
    <row r="85" spans="1:13" ht="12.75">
      <c r="A85" s="122" t="s">
        <v>1843</v>
      </c>
      <c r="B85" s="171"/>
      <c r="C85" s="123" t="s">
        <v>1867</v>
      </c>
      <c r="D85" s="124" t="s">
        <v>747</v>
      </c>
      <c r="E85" s="125" t="s">
        <v>2890</v>
      </c>
      <c r="F85" s="125" t="s">
        <v>2890</v>
      </c>
      <c r="G85" s="126" t="s">
        <v>612</v>
      </c>
      <c r="H85" s="128"/>
      <c r="I85" s="127" t="s">
        <v>1311</v>
      </c>
      <c r="K85"/>
      <c r="L85"/>
      <c r="M85"/>
    </row>
    <row r="86" spans="1:13" ht="12.75">
      <c r="A86" s="116" t="s">
        <v>1312</v>
      </c>
      <c r="B86" s="117">
        <v>80</v>
      </c>
      <c r="C86" s="118" t="s">
        <v>2651</v>
      </c>
      <c r="D86" s="119" t="s">
        <v>3514</v>
      </c>
      <c r="E86" s="108" t="s">
        <v>3515</v>
      </c>
      <c r="F86" s="108" t="s">
        <v>3516</v>
      </c>
      <c r="G86" s="120" t="s">
        <v>1313</v>
      </c>
      <c r="H86" s="129"/>
      <c r="I86" s="121" t="s">
        <v>521</v>
      </c>
      <c r="K86"/>
      <c r="L86"/>
      <c r="M86"/>
    </row>
    <row r="87" spans="1:13" ht="12.75">
      <c r="A87" s="122" t="s">
        <v>1843</v>
      </c>
      <c r="B87" s="171"/>
      <c r="C87" s="123" t="s">
        <v>1867</v>
      </c>
      <c r="D87" s="124" t="s">
        <v>2912</v>
      </c>
      <c r="E87" s="125" t="s">
        <v>3517</v>
      </c>
      <c r="F87" s="125" t="s">
        <v>3518</v>
      </c>
      <c r="G87" s="126" t="s">
        <v>613</v>
      </c>
      <c r="H87" s="128"/>
      <c r="I87" s="127" t="s">
        <v>1314</v>
      </c>
      <c r="K87"/>
      <c r="L87"/>
      <c r="M87"/>
    </row>
    <row r="88" spans="1:13" ht="12.75">
      <c r="A88" s="116" t="s">
        <v>2891</v>
      </c>
      <c r="B88" s="117">
        <v>39</v>
      </c>
      <c r="C88" s="118" t="s">
        <v>2611</v>
      </c>
      <c r="D88" s="119" t="s">
        <v>2846</v>
      </c>
      <c r="E88" s="108" t="s">
        <v>2847</v>
      </c>
      <c r="F88" s="108" t="s">
        <v>2848</v>
      </c>
      <c r="G88" s="120" t="s">
        <v>1315</v>
      </c>
      <c r="H88" s="129"/>
      <c r="I88" s="121" t="s">
        <v>1316</v>
      </c>
      <c r="K88"/>
      <c r="L88"/>
      <c r="M88"/>
    </row>
    <row r="89" spans="1:13" ht="12.75">
      <c r="A89" s="122" t="s">
        <v>1847</v>
      </c>
      <c r="B89" s="171"/>
      <c r="C89" s="123" t="s">
        <v>2109</v>
      </c>
      <c r="D89" s="124" t="s">
        <v>3520</v>
      </c>
      <c r="E89" s="125" t="s">
        <v>2845</v>
      </c>
      <c r="F89" s="125" t="s">
        <v>3501</v>
      </c>
      <c r="G89" s="126" t="s">
        <v>614</v>
      </c>
      <c r="H89" s="128"/>
      <c r="I89" s="127" t="s">
        <v>1317</v>
      </c>
      <c r="K89"/>
      <c r="L89"/>
      <c r="M89"/>
    </row>
    <row r="90" spans="1:13" ht="12.75">
      <c r="A90" s="116" t="s">
        <v>1318</v>
      </c>
      <c r="B90" s="117">
        <v>51</v>
      </c>
      <c r="C90" s="118" t="s">
        <v>2623</v>
      </c>
      <c r="D90" s="119" t="s">
        <v>2859</v>
      </c>
      <c r="E90" s="108" t="s">
        <v>2860</v>
      </c>
      <c r="F90" s="108" t="s">
        <v>2861</v>
      </c>
      <c r="G90" s="120" t="s">
        <v>1319</v>
      </c>
      <c r="H90" s="129"/>
      <c r="I90" s="121" t="s">
        <v>1320</v>
      </c>
      <c r="K90"/>
      <c r="L90"/>
      <c r="M90"/>
    </row>
    <row r="91" spans="1:13" ht="12.75">
      <c r="A91" s="122" t="s">
        <v>1845</v>
      </c>
      <c r="B91" s="171"/>
      <c r="C91" s="123" t="s">
        <v>2096</v>
      </c>
      <c r="D91" s="124" t="s">
        <v>2888</v>
      </c>
      <c r="E91" s="125" t="s">
        <v>3477</v>
      </c>
      <c r="F91" s="125" t="s">
        <v>3513</v>
      </c>
      <c r="G91" s="126" t="s">
        <v>615</v>
      </c>
      <c r="H91" s="128"/>
      <c r="I91" s="127" t="s">
        <v>1321</v>
      </c>
      <c r="K91"/>
      <c r="L91"/>
      <c r="M91"/>
    </row>
    <row r="92" spans="1:13" ht="12.75">
      <c r="A92" s="116" t="s">
        <v>2869</v>
      </c>
      <c r="B92" s="117">
        <v>49</v>
      </c>
      <c r="C92" s="118" t="s">
        <v>2621</v>
      </c>
      <c r="D92" s="119" t="s">
        <v>2864</v>
      </c>
      <c r="E92" s="108" t="s">
        <v>2865</v>
      </c>
      <c r="F92" s="108" t="s">
        <v>2866</v>
      </c>
      <c r="G92" s="120" t="s">
        <v>1296</v>
      </c>
      <c r="H92" s="129"/>
      <c r="I92" s="121" t="s">
        <v>1322</v>
      </c>
      <c r="K92"/>
      <c r="L92"/>
      <c r="M92"/>
    </row>
    <row r="93" spans="1:13" ht="12.75">
      <c r="A93" s="122" t="s">
        <v>1845</v>
      </c>
      <c r="B93" s="171"/>
      <c r="C93" s="123" t="s">
        <v>1932</v>
      </c>
      <c r="D93" s="124" t="s">
        <v>3519</v>
      </c>
      <c r="E93" s="125" t="s">
        <v>3636</v>
      </c>
      <c r="F93" s="125" t="s">
        <v>3525</v>
      </c>
      <c r="G93" s="126" t="s">
        <v>2834</v>
      </c>
      <c r="H93" s="128"/>
      <c r="I93" s="127" t="s">
        <v>1324</v>
      </c>
      <c r="K93"/>
      <c r="L93"/>
      <c r="M93"/>
    </row>
    <row r="94" spans="1:13" ht="12.75">
      <c r="A94" s="116" t="s">
        <v>2918</v>
      </c>
      <c r="B94" s="117">
        <v>47</v>
      </c>
      <c r="C94" s="118" t="s">
        <v>2619</v>
      </c>
      <c r="D94" s="119" t="s">
        <v>2862</v>
      </c>
      <c r="E94" s="108" t="s">
        <v>2534</v>
      </c>
      <c r="F94" s="108" t="s">
        <v>2863</v>
      </c>
      <c r="G94" s="120" t="s">
        <v>1325</v>
      </c>
      <c r="H94" s="129"/>
      <c r="I94" s="121" t="s">
        <v>1326</v>
      </c>
      <c r="K94"/>
      <c r="L94"/>
      <c r="M94"/>
    </row>
    <row r="95" spans="1:13" ht="12.75">
      <c r="A95" s="122" t="s">
        <v>1846</v>
      </c>
      <c r="B95" s="171"/>
      <c r="C95" s="123" t="s">
        <v>2168</v>
      </c>
      <c r="D95" s="124" t="s">
        <v>3523</v>
      </c>
      <c r="E95" s="125" t="s">
        <v>3488</v>
      </c>
      <c r="F95" s="125" t="s">
        <v>3593</v>
      </c>
      <c r="G95" s="126" t="s">
        <v>3634</v>
      </c>
      <c r="H95" s="128"/>
      <c r="I95" s="127" t="s">
        <v>1327</v>
      </c>
      <c r="K95"/>
      <c r="L95"/>
      <c r="M95"/>
    </row>
    <row r="96" spans="1:13" ht="12.75">
      <c r="A96" s="116" t="s">
        <v>1328</v>
      </c>
      <c r="B96" s="117">
        <v>100</v>
      </c>
      <c r="C96" s="118" t="s">
        <v>2671</v>
      </c>
      <c r="D96" s="119" t="s">
        <v>2864</v>
      </c>
      <c r="E96" s="108" t="s">
        <v>3594</v>
      </c>
      <c r="F96" s="108" t="s">
        <v>3595</v>
      </c>
      <c r="G96" s="120" t="s">
        <v>1329</v>
      </c>
      <c r="H96" s="129"/>
      <c r="I96" s="121" t="s">
        <v>1326</v>
      </c>
      <c r="K96"/>
      <c r="L96"/>
      <c r="M96"/>
    </row>
    <row r="97" spans="1:13" ht="12.75">
      <c r="A97" s="122" t="s">
        <v>1846</v>
      </c>
      <c r="B97" s="171"/>
      <c r="C97" s="123" t="s">
        <v>2139</v>
      </c>
      <c r="D97" s="124" t="s">
        <v>3550</v>
      </c>
      <c r="E97" s="125" t="s">
        <v>3562</v>
      </c>
      <c r="F97" s="125" t="s">
        <v>3596</v>
      </c>
      <c r="G97" s="126" t="s">
        <v>616</v>
      </c>
      <c r="H97" s="128"/>
      <c r="I97" s="127" t="s">
        <v>1327</v>
      </c>
      <c r="K97"/>
      <c r="L97"/>
      <c r="M97"/>
    </row>
    <row r="98" spans="1:13" ht="12.75">
      <c r="A98" s="116" t="s">
        <v>3522</v>
      </c>
      <c r="B98" s="117">
        <v>64</v>
      </c>
      <c r="C98" s="118" t="s">
        <v>2636</v>
      </c>
      <c r="D98" s="119" t="s">
        <v>2914</v>
      </c>
      <c r="E98" s="108" t="s">
        <v>2915</v>
      </c>
      <c r="F98" s="108" t="s">
        <v>2916</v>
      </c>
      <c r="G98" s="120" t="s">
        <v>1330</v>
      </c>
      <c r="H98" s="129"/>
      <c r="I98" s="121" t="s">
        <v>1331</v>
      </c>
      <c r="K98"/>
      <c r="L98"/>
      <c r="M98"/>
    </row>
    <row r="99" spans="1:13" ht="12.75">
      <c r="A99" s="122" t="s">
        <v>1854</v>
      </c>
      <c r="B99" s="171"/>
      <c r="C99" s="123" t="s">
        <v>1723</v>
      </c>
      <c r="D99" s="124" t="s">
        <v>3501</v>
      </c>
      <c r="E99" s="125" t="s">
        <v>2933</v>
      </c>
      <c r="F99" s="125" t="s">
        <v>2849</v>
      </c>
      <c r="G99" s="126" t="s">
        <v>617</v>
      </c>
      <c r="H99" s="128"/>
      <c r="I99" s="127" t="s">
        <v>1332</v>
      </c>
      <c r="K99"/>
      <c r="L99"/>
      <c r="M99"/>
    </row>
    <row r="100" spans="1:13" ht="12.75">
      <c r="A100" s="116" t="s">
        <v>2896</v>
      </c>
      <c r="B100" s="117">
        <v>78</v>
      </c>
      <c r="C100" s="118" t="s">
        <v>2649</v>
      </c>
      <c r="D100" s="119" t="s">
        <v>3485</v>
      </c>
      <c r="E100" s="108" t="s">
        <v>2930</v>
      </c>
      <c r="F100" s="108" t="s">
        <v>3486</v>
      </c>
      <c r="G100" s="120" t="s">
        <v>1333</v>
      </c>
      <c r="H100" s="129"/>
      <c r="I100" s="121" t="s">
        <v>1334</v>
      </c>
      <c r="K100"/>
      <c r="L100"/>
      <c r="M100"/>
    </row>
    <row r="101" spans="1:13" ht="12.75">
      <c r="A101" s="122" t="s">
        <v>1844</v>
      </c>
      <c r="B101" s="171"/>
      <c r="C101" s="123" t="s">
        <v>2172</v>
      </c>
      <c r="D101" s="124" t="s">
        <v>3487</v>
      </c>
      <c r="E101" s="125" t="s">
        <v>3601</v>
      </c>
      <c r="F101" s="125" t="s">
        <v>3487</v>
      </c>
      <c r="G101" s="126" t="s">
        <v>618</v>
      </c>
      <c r="H101" s="128"/>
      <c r="I101" s="127" t="s">
        <v>1335</v>
      </c>
      <c r="K101"/>
      <c r="L101"/>
      <c r="M101"/>
    </row>
    <row r="102" spans="1:13" ht="12.75">
      <c r="A102" s="116" t="s">
        <v>2925</v>
      </c>
      <c r="B102" s="117">
        <v>44</v>
      </c>
      <c r="C102" s="118" t="s">
        <v>2616</v>
      </c>
      <c r="D102" s="119" t="s">
        <v>2870</v>
      </c>
      <c r="E102" s="108" t="s">
        <v>2571</v>
      </c>
      <c r="F102" s="108" t="s">
        <v>2871</v>
      </c>
      <c r="G102" s="120" t="s">
        <v>1336</v>
      </c>
      <c r="H102" s="129"/>
      <c r="I102" s="121" t="s">
        <v>558</v>
      </c>
      <c r="K102"/>
      <c r="L102"/>
      <c r="M102"/>
    </row>
    <row r="103" spans="1:13" ht="12.75">
      <c r="A103" s="122" t="s">
        <v>1829</v>
      </c>
      <c r="B103" s="171"/>
      <c r="C103" s="123" t="s">
        <v>2096</v>
      </c>
      <c r="D103" s="124" t="s">
        <v>2867</v>
      </c>
      <c r="E103" s="125" t="s">
        <v>3493</v>
      </c>
      <c r="F103" s="125" t="s">
        <v>3638</v>
      </c>
      <c r="G103" s="126" t="s">
        <v>2868</v>
      </c>
      <c r="H103" s="128"/>
      <c r="I103" s="127" t="s">
        <v>1337</v>
      </c>
      <c r="K103"/>
      <c r="L103"/>
      <c r="M103"/>
    </row>
    <row r="104" spans="1:13" ht="12.75">
      <c r="A104" s="116" t="s">
        <v>1338</v>
      </c>
      <c r="B104" s="117">
        <v>65</v>
      </c>
      <c r="C104" s="118" t="s">
        <v>2637</v>
      </c>
      <c r="D104" s="119" t="s">
        <v>2921</v>
      </c>
      <c r="E104" s="108" t="s">
        <v>2922</v>
      </c>
      <c r="F104" s="108" t="s">
        <v>2923</v>
      </c>
      <c r="G104" s="120" t="s">
        <v>1339</v>
      </c>
      <c r="H104" s="129"/>
      <c r="I104" s="121" t="s">
        <v>1340</v>
      </c>
      <c r="K104"/>
      <c r="L104"/>
      <c r="M104"/>
    </row>
    <row r="105" spans="1:13" ht="12.75">
      <c r="A105" s="122" t="s">
        <v>1854</v>
      </c>
      <c r="B105" s="171"/>
      <c r="C105" s="123" t="s">
        <v>1950</v>
      </c>
      <c r="D105" s="124" t="s">
        <v>2875</v>
      </c>
      <c r="E105" s="125" t="s">
        <v>3503</v>
      </c>
      <c r="F105" s="125" t="s">
        <v>3592</v>
      </c>
      <c r="G105" s="126" t="s">
        <v>2924</v>
      </c>
      <c r="H105" s="128"/>
      <c r="I105" s="127" t="s">
        <v>2907</v>
      </c>
      <c r="K105"/>
      <c r="L105"/>
      <c r="M105"/>
    </row>
    <row r="106" spans="1:13" ht="12.75">
      <c r="A106" s="116" t="s">
        <v>2926</v>
      </c>
      <c r="B106" s="117">
        <v>54</v>
      </c>
      <c r="C106" s="118" t="s">
        <v>2626</v>
      </c>
      <c r="D106" s="119" t="s">
        <v>2897</v>
      </c>
      <c r="E106" s="108" t="s">
        <v>2898</v>
      </c>
      <c r="F106" s="108" t="s">
        <v>2899</v>
      </c>
      <c r="G106" s="120" t="s">
        <v>1301</v>
      </c>
      <c r="H106" s="129"/>
      <c r="I106" s="121" t="s">
        <v>1341</v>
      </c>
      <c r="K106"/>
      <c r="L106"/>
      <c r="M106"/>
    </row>
    <row r="107" spans="1:13" ht="12.75">
      <c r="A107" s="122" t="s">
        <v>1845</v>
      </c>
      <c r="B107" s="171"/>
      <c r="C107" s="123" t="s">
        <v>2098</v>
      </c>
      <c r="D107" s="124" t="s">
        <v>3526</v>
      </c>
      <c r="E107" s="125" t="s">
        <v>3640</v>
      </c>
      <c r="F107" s="125" t="s">
        <v>3641</v>
      </c>
      <c r="G107" s="126" t="s">
        <v>619</v>
      </c>
      <c r="H107" s="128"/>
      <c r="I107" s="127" t="s">
        <v>1342</v>
      </c>
      <c r="K107"/>
      <c r="L107"/>
      <c r="M107"/>
    </row>
    <row r="108" spans="1:13" ht="12.75">
      <c r="A108" s="116" t="s">
        <v>3489</v>
      </c>
      <c r="B108" s="117">
        <v>86</v>
      </c>
      <c r="C108" s="118" t="s">
        <v>2657</v>
      </c>
      <c r="D108" s="119" t="s">
        <v>3527</v>
      </c>
      <c r="E108" s="108" t="s">
        <v>3528</v>
      </c>
      <c r="F108" s="108" t="s">
        <v>3529</v>
      </c>
      <c r="G108" s="120" t="s">
        <v>1343</v>
      </c>
      <c r="H108" s="129"/>
      <c r="I108" s="121" t="s">
        <v>1344</v>
      </c>
      <c r="K108"/>
      <c r="L108"/>
      <c r="M108"/>
    </row>
    <row r="109" spans="1:13" ht="12.75">
      <c r="A109" s="122" t="s">
        <v>1831</v>
      </c>
      <c r="B109" s="171"/>
      <c r="C109" s="123" t="s">
        <v>1975</v>
      </c>
      <c r="D109" s="124" t="s">
        <v>749</v>
      </c>
      <c r="E109" s="125" t="s">
        <v>3571</v>
      </c>
      <c r="F109" s="125" t="s">
        <v>3530</v>
      </c>
      <c r="G109" s="126" t="s">
        <v>752</v>
      </c>
      <c r="H109" s="128"/>
      <c r="I109" s="127" t="s">
        <v>1345</v>
      </c>
      <c r="K109"/>
      <c r="L109"/>
      <c r="M109"/>
    </row>
    <row r="110" spans="1:13" ht="12.75">
      <c r="A110" s="116" t="s">
        <v>1346</v>
      </c>
      <c r="B110" s="117">
        <v>109</v>
      </c>
      <c r="C110" s="118" t="s">
        <v>2680</v>
      </c>
      <c r="D110" s="119" t="s">
        <v>3642</v>
      </c>
      <c r="E110" s="108" t="s">
        <v>3643</v>
      </c>
      <c r="F110" s="108" t="s">
        <v>2873</v>
      </c>
      <c r="G110" s="120" t="s">
        <v>1347</v>
      </c>
      <c r="H110" s="129"/>
      <c r="I110" s="121" t="s">
        <v>1348</v>
      </c>
      <c r="K110"/>
      <c r="L110"/>
      <c r="M110"/>
    </row>
    <row r="111" spans="1:13" ht="12.75">
      <c r="A111" s="122" t="s">
        <v>1831</v>
      </c>
      <c r="B111" s="171"/>
      <c r="C111" s="123" t="s">
        <v>2196</v>
      </c>
      <c r="D111" s="124" t="s">
        <v>3511</v>
      </c>
      <c r="E111" s="125" t="s">
        <v>2906</v>
      </c>
      <c r="F111" s="125" t="s">
        <v>3644</v>
      </c>
      <c r="G111" s="126" t="s">
        <v>620</v>
      </c>
      <c r="H111" s="128"/>
      <c r="I111" s="127" t="s">
        <v>1349</v>
      </c>
      <c r="K111"/>
      <c r="L111"/>
      <c r="M111"/>
    </row>
    <row r="112" spans="1:13" ht="12.75">
      <c r="A112" s="116" t="s">
        <v>1350</v>
      </c>
      <c r="B112" s="117">
        <v>60</v>
      </c>
      <c r="C112" s="118" t="s">
        <v>2632</v>
      </c>
      <c r="D112" s="119" t="s">
        <v>2900</v>
      </c>
      <c r="E112" s="108" t="s">
        <v>2893</v>
      </c>
      <c r="F112" s="108" t="s">
        <v>2901</v>
      </c>
      <c r="G112" s="120" t="s">
        <v>1309</v>
      </c>
      <c r="H112" s="129"/>
      <c r="I112" s="121" t="s">
        <v>1351</v>
      </c>
      <c r="K112"/>
      <c r="L112"/>
      <c r="M112"/>
    </row>
    <row r="113" spans="1:13" ht="12.75">
      <c r="A113" s="122" t="s">
        <v>1847</v>
      </c>
      <c r="B113" s="171"/>
      <c r="C113" s="123" t="s">
        <v>2190</v>
      </c>
      <c r="D113" s="124" t="s">
        <v>750</v>
      </c>
      <c r="E113" s="125" t="s">
        <v>2932</v>
      </c>
      <c r="F113" s="125" t="s">
        <v>2924</v>
      </c>
      <c r="G113" s="126" t="s">
        <v>3644</v>
      </c>
      <c r="H113" s="128"/>
      <c r="I113" s="127" t="s">
        <v>1352</v>
      </c>
      <c r="K113"/>
      <c r="L113"/>
      <c r="M113"/>
    </row>
    <row r="114" spans="1:13" ht="12.75">
      <c r="A114" s="116" t="s">
        <v>3492</v>
      </c>
      <c r="B114" s="117">
        <v>42</v>
      </c>
      <c r="C114" s="118" t="s">
        <v>2614</v>
      </c>
      <c r="D114" s="119" t="s">
        <v>2850</v>
      </c>
      <c r="E114" s="108" t="s">
        <v>2851</v>
      </c>
      <c r="F114" s="108" t="s">
        <v>2852</v>
      </c>
      <c r="G114" s="120" t="s">
        <v>1353</v>
      </c>
      <c r="H114" s="129"/>
      <c r="I114" s="121" t="s">
        <v>1354</v>
      </c>
      <c r="K114"/>
      <c r="L114"/>
      <c r="M114"/>
    </row>
    <row r="115" spans="1:13" ht="12.75">
      <c r="A115" s="122" t="s">
        <v>1847</v>
      </c>
      <c r="B115" s="171"/>
      <c r="C115" s="123" t="s">
        <v>2109</v>
      </c>
      <c r="D115" s="124" t="s">
        <v>2913</v>
      </c>
      <c r="E115" s="125" t="s">
        <v>3512</v>
      </c>
      <c r="F115" s="125" t="s">
        <v>3591</v>
      </c>
      <c r="G115" s="126" t="s">
        <v>621</v>
      </c>
      <c r="H115" s="128"/>
      <c r="I115" s="127" t="s">
        <v>1355</v>
      </c>
      <c r="K115"/>
      <c r="L115"/>
      <c r="M115"/>
    </row>
    <row r="116" spans="1:13" ht="12.75">
      <c r="A116" s="116" t="s">
        <v>3531</v>
      </c>
      <c r="B116" s="117">
        <v>53</v>
      </c>
      <c r="C116" s="118" t="s">
        <v>2625</v>
      </c>
      <c r="D116" s="119" t="s">
        <v>2892</v>
      </c>
      <c r="E116" s="108" t="s">
        <v>2893</v>
      </c>
      <c r="F116" s="108" t="s">
        <v>2894</v>
      </c>
      <c r="G116" s="120" t="s">
        <v>1356</v>
      </c>
      <c r="H116" s="129"/>
      <c r="I116" s="121" t="s">
        <v>1357</v>
      </c>
      <c r="K116"/>
      <c r="L116"/>
      <c r="M116"/>
    </row>
    <row r="117" spans="1:13" ht="12.75">
      <c r="A117" s="122" t="s">
        <v>1829</v>
      </c>
      <c r="B117" s="171"/>
      <c r="C117" s="123" t="s">
        <v>2211</v>
      </c>
      <c r="D117" s="124" t="s">
        <v>3532</v>
      </c>
      <c r="E117" s="125" t="s">
        <v>3637</v>
      </c>
      <c r="F117" s="125" t="s">
        <v>3524</v>
      </c>
      <c r="G117" s="126" t="s">
        <v>622</v>
      </c>
      <c r="H117" s="128"/>
      <c r="I117" s="127" t="s">
        <v>1358</v>
      </c>
      <c r="K117"/>
      <c r="L117"/>
      <c r="M117"/>
    </row>
    <row r="118" spans="1:13" ht="12.75">
      <c r="A118" s="116" t="s">
        <v>1359</v>
      </c>
      <c r="B118" s="117">
        <v>96</v>
      </c>
      <c r="C118" s="118" t="s">
        <v>2667</v>
      </c>
      <c r="D118" s="119" t="s">
        <v>2914</v>
      </c>
      <c r="E118" s="108" t="s">
        <v>3538</v>
      </c>
      <c r="F118" s="108" t="s">
        <v>3539</v>
      </c>
      <c r="G118" s="120" t="s">
        <v>1360</v>
      </c>
      <c r="H118" s="129"/>
      <c r="I118" s="121" t="s">
        <v>1361</v>
      </c>
      <c r="K118"/>
      <c r="L118"/>
      <c r="M118"/>
    </row>
    <row r="119" spans="1:13" ht="12.75">
      <c r="A119" s="122" t="s">
        <v>1830</v>
      </c>
      <c r="B119" s="171"/>
      <c r="C119" s="123" t="s">
        <v>2228</v>
      </c>
      <c r="D119" s="124" t="s">
        <v>753</v>
      </c>
      <c r="E119" s="125" t="s">
        <v>3524</v>
      </c>
      <c r="F119" s="125" t="s">
        <v>3646</v>
      </c>
      <c r="G119" s="126" t="s">
        <v>623</v>
      </c>
      <c r="H119" s="128"/>
      <c r="I119" s="127" t="s">
        <v>1362</v>
      </c>
      <c r="K119"/>
      <c r="L119"/>
      <c r="M119"/>
    </row>
    <row r="120" spans="1:13" ht="12.75">
      <c r="A120" s="116" t="s">
        <v>1363</v>
      </c>
      <c r="B120" s="117">
        <v>103</v>
      </c>
      <c r="C120" s="118" t="s">
        <v>2674</v>
      </c>
      <c r="D120" s="119" t="s">
        <v>3546</v>
      </c>
      <c r="E120" s="108" t="s">
        <v>3547</v>
      </c>
      <c r="F120" s="108" t="s">
        <v>3548</v>
      </c>
      <c r="G120" s="120" t="s">
        <v>1286</v>
      </c>
      <c r="H120" s="129"/>
      <c r="I120" s="121" t="s">
        <v>1364</v>
      </c>
      <c r="K120"/>
      <c r="L120"/>
      <c r="M120"/>
    </row>
    <row r="121" spans="1:13" ht="12.75">
      <c r="A121" s="122" t="s">
        <v>1829</v>
      </c>
      <c r="B121" s="171"/>
      <c r="C121" s="123" t="s">
        <v>2096</v>
      </c>
      <c r="D121" s="124" t="s">
        <v>754</v>
      </c>
      <c r="E121" s="125" t="s">
        <v>3549</v>
      </c>
      <c r="F121" s="125" t="s">
        <v>3599</v>
      </c>
      <c r="G121" s="126" t="s">
        <v>624</v>
      </c>
      <c r="H121" s="128"/>
      <c r="I121" s="127" t="s">
        <v>1365</v>
      </c>
      <c r="K121"/>
      <c r="L121"/>
      <c r="M121"/>
    </row>
    <row r="122" spans="1:13" ht="12.75">
      <c r="A122" s="116" t="s">
        <v>3597</v>
      </c>
      <c r="B122" s="117">
        <v>63</v>
      </c>
      <c r="C122" s="118" t="s">
        <v>2635</v>
      </c>
      <c r="D122" s="119" t="s">
        <v>2927</v>
      </c>
      <c r="E122" s="108" t="s">
        <v>2928</v>
      </c>
      <c r="F122" s="108" t="s">
        <v>2929</v>
      </c>
      <c r="G122" s="120" t="s">
        <v>1366</v>
      </c>
      <c r="H122" s="129"/>
      <c r="I122" s="121" t="s">
        <v>1367</v>
      </c>
      <c r="K122"/>
      <c r="L122"/>
      <c r="M122"/>
    </row>
    <row r="123" spans="1:13" ht="12.75">
      <c r="A123" s="122" t="s">
        <v>1831</v>
      </c>
      <c r="B123" s="171"/>
      <c r="C123" s="123" t="s">
        <v>2096</v>
      </c>
      <c r="D123" s="124" t="s">
        <v>751</v>
      </c>
      <c r="E123" s="125" t="s">
        <v>3570</v>
      </c>
      <c r="F123" s="125" t="s">
        <v>3645</v>
      </c>
      <c r="G123" s="126" t="s">
        <v>625</v>
      </c>
      <c r="H123" s="128"/>
      <c r="I123" s="127" t="s">
        <v>1369</v>
      </c>
      <c r="K123"/>
      <c r="L123"/>
      <c r="M123"/>
    </row>
    <row r="124" spans="1:13" ht="12.75">
      <c r="A124" s="116" t="s">
        <v>1370</v>
      </c>
      <c r="B124" s="117">
        <v>89</v>
      </c>
      <c r="C124" s="118" t="s">
        <v>2660</v>
      </c>
      <c r="D124" s="119" t="s">
        <v>3540</v>
      </c>
      <c r="E124" s="108" t="s">
        <v>2922</v>
      </c>
      <c r="F124" s="108" t="s">
        <v>3505</v>
      </c>
      <c r="G124" s="120" t="s">
        <v>1371</v>
      </c>
      <c r="H124" s="129"/>
      <c r="I124" s="121" t="s">
        <v>1372</v>
      </c>
      <c r="K124"/>
      <c r="L124"/>
      <c r="M124"/>
    </row>
    <row r="125" spans="1:13" ht="12.75">
      <c r="A125" s="122" t="s">
        <v>1846</v>
      </c>
      <c r="B125" s="171"/>
      <c r="C125" s="123" t="s">
        <v>1842</v>
      </c>
      <c r="D125" s="124" t="s">
        <v>3624</v>
      </c>
      <c r="E125" s="125" t="s">
        <v>3503</v>
      </c>
      <c r="F125" s="125" t="s">
        <v>3542</v>
      </c>
      <c r="G125" s="126" t="s">
        <v>626</v>
      </c>
      <c r="H125" s="128"/>
      <c r="I125" s="127" t="s">
        <v>1373</v>
      </c>
      <c r="K125"/>
      <c r="L125"/>
      <c r="M125"/>
    </row>
    <row r="126" spans="1:13" ht="12.75">
      <c r="A126" s="116" t="s">
        <v>1374</v>
      </c>
      <c r="B126" s="117">
        <v>91</v>
      </c>
      <c r="C126" s="118" t="s">
        <v>2662</v>
      </c>
      <c r="D126" s="119" t="s">
        <v>3544</v>
      </c>
      <c r="E126" s="108" t="s">
        <v>2898</v>
      </c>
      <c r="F126" s="108" t="s">
        <v>3545</v>
      </c>
      <c r="G126" s="120" t="s">
        <v>1375</v>
      </c>
      <c r="H126" s="129"/>
      <c r="I126" s="121" t="s">
        <v>1376</v>
      </c>
      <c r="K126"/>
      <c r="L126"/>
      <c r="M126"/>
    </row>
    <row r="127" spans="1:13" ht="12.75">
      <c r="A127" s="122" t="s">
        <v>1831</v>
      </c>
      <c r="B127" s="171"/>
      <c r="C127" s="123" t="s">
        <v>2241</v>
      </c>
      <c r="D127" s="124" t="s">
        <v>3612</v>
      </c>
      <c r="E127" s="125" t="s">
        <v>3534</v>
      </c>
      <c r="F127" s="125" t="s">
        <v>3598</v>
      </c>
      <c r="G127" s="126" t="s">
        <v>3562</v>
      </c>
      <c r="H127" s="128"/>
      <c r="I127" s="127" t="s">
        <v>1377</v>
      </c>
      <c r="K127"/>
      <c r="L127"/>
      <c r="M127"/>
    </row>
    <row r="128" spans="1:13" ht="12.75">
      <c r="A128" s="116" t="s">
        <v>3543</v>
      </c>
      <c r="B128" s="117">
        <v>83</v>
      </c>
      <c r="C128" s="118" t="s">
        <v>2654</v>
      </c>
      <c r="D128" s="119" t="s">
        <v>2808</v>
      </c>
      <c r="E128" s="108" t="s">
        <v>3535</v>
      </c>
      <c r="F128" s="108" t="s">
        <v>3536</v>
      </c>
      <c r="G128" s="120" t="s">
        <v>1378</v>
      </c>
      <c r="H128" s="129"/>
      <c r="I128" s="121" t="s">
        <v>1379</v>
      </c>
      <c r="K128"/>
      <c r="L128"/>
      <c r="M128"/>
    </row>
    <row r="129" spans="1:13" ht="12.75">
      <c r="A129" s="122" t="s">
        <v>1854</v>
      </c>
      <c r="B129" s="171"/>
      <c r="C129" s="123" t="s">
        <v>1721</v>
      </c>
      <c r="D129" s="124" t="s">
        <v>752</v>
      </c>
      <c r="E129" s="125" t="s">
        <v>3537</v>
      </c>
      <c r="F129" s="125" t="s">
        <v>529</v>
      </c>
      <c r="G129" s="126" t="s">
        <v>627</v>
      </c>
      <c r="H129" s="128"/>
      <c r="I129" s="127" t="s">
        <v>1380</v>
      </c>
      <c r="K129"/>
      <c r="L129"/>
      <c r="M129"/>
    </row>
    <row r="130" spans="1:13" ht="12.75">
      <c r="A130" s="116" t="s">
        <v>1381</v>
      </c>
      <c r="B130" s="117">
        <v>106</v>
      </c>
      <c r="C130" s="118" t="s">
        <v>2677</v>
      </c>
      <c r="D130" s="119" t="s">
        <v>3648</v>
      </c>
      <c r="E130" s="108" t="s">
        <v>3649</v>
      </c>
      <c r="F130" s="108" t="s">
        <v>3650</v>
      </c>
      <c r="G130" s="120" t="s">
        <v>1382</v>
      </c>
      <c r="H130" s="129"/>
      <c r="I130" s="121" t="s">
        <v>1383</v>
      </c>
      <c r="K130"/>
      <c r="L130"/>
      <c r="M130"/>
    </row>
    <row r="131" spans="1:13" ht="12.75">
      <c r="A131" s="122" t="s">
        <v>1830</v>
      </c>
      <c r="B131" s="171"/>
      <c r="C131" s="123" t="s">
        <v>2120</v>
      </c>
      <c r="D131" s="124" t="s">
        <v>755</v>
      </c>
      <c r="E131" s="125" t="s">
        <v>406</v>
      </c>
      <c r="F131" s="125" t="s">
        <v>407</v>
      </c>
      <c r="G131" s="126" t="s">
        <v>628</v>
      </c>
      <c r="H131" s="128"/>
      <c r="I131" s="127" t="s">
        <v>1384</v>
      </c>
      <c r="K131"/>
      <c r="L131"/>
      <c r="M131"/>
    </row>
    <row r="132" spans="1:13" ht="12.75">
      <c r="A132" s="116" t="s">
        <v>3647</v>
      </c>
      <c r="B132" s="117">
        <v>131</v>
      </c>
      <c r="C132" s="118" t="s">
        <v>2702</v>
      </c>
      <c r="D132" s="119" t="s">
        <v>480</v>
      </c>
      <c r="E132" s="108" t="s">
        <v>481</v>
      </c>
      <c r="F132" s="108" t="s">
        <v>482</v>
      </c>
      <c r="G132" s="120" t="s">
        <v>1385</v>
      </c>
      <c r="H132" s="129"/>
      <c r="I132" s="121" t="s">
        <v>1386</v>
      </c>
      <c r="K132"/>
      <c r="L132"/>
      <c r="M132"/>
    </row>
    <row r="133" spans="1:13" ht="12.75">
      <c r="A133" s="122" t="s">
        <v>1831</v>
      </c>
      <c r="B133" s="171"/>
      <c r="C133" s="123" t="s">
        <v>1765</v>
      </c>
      <c r="D133" s="124" t="s">
        <v>3623</v>
      </c>
      <c r="E133" s="125" t="s">
        <v>483</v>
      </c>
      <c r="F133" s="125" t="s">
        <v>3583</v>
      </c>
      <c r="G133" s="126" t="s">
        <v>629</v>
      </c>
      <c r="H133" s="128"/>
      <c r="I133" s="127" t="s">
        <v>1387</v>
      </c>
      <c r="K133"/>
      <c r="L133"/>
      <c r="M133"/>
    </row>
    <row r="134" spans="1:13" ht="12.75">
      <c r="A134" s="116" t="s">
        <v>3600</v>
      </c>
      <c r="B134" s="117">
        <v>52</v>
      </c>
      <c r="C134" s="118" t="s">
        <v>2624</v>
      </c>
      <c r="D134" s="119" t="s">
        <v>2903</v>
      </c>
      <c r="E134" s="108" t="s">
        <v>2904</v>
      </c>
      <c r="F134" s="108" t="s">
        <v>2905</v>
      </c>
      <c r="G134" s="120" t="s">
        <v>1388</v>
      </c>
      <c r="H134" s="129"/>
      <c r="I134" s="121" t="s">
        <v>1389</v>
      </c>
      <c r="K134"/>
      <c r="L134"/>
      <c r="M134"/>
    </row>
    <row r="135" spans="1:13" ht="12.75">
      <c r="A135" s="122" t="s">
        <v>1829</v>
      </c>
      <c r="B135" s="171"/>
      <c r="C135" s="123" t="s">
        <v>2146</v>
      </c>
      <c r="D135" s="124" t="s">
        <v>3563</v>
      </c>
      <c r="E135" s="125" t="s">
        <v>478</v>
      </c>
      <c r="F135" s="125" t="s">
        <v>408</v>
      </c>
      <c r="G135" s="126" t="s">
        <v>630</v>
      </c>
      <c r="H135" s="128"/>
      <c r="I135" s="127" t="s">
        <v>1390</v>
      </c>
      <c r="K135"/>
      <c r="L135"/>
      <c r="M135"/>
    </row>
    <row r="136" spans="1:13" ht="12.75">
      <c r="A136" s="116" t="s">
        <v>1391</v>
      </c>
      <c r="B136" s="117">
        <v>74</v>
      </c>
      <c r="C136" s="118" t="s">
        <v>2645</v>
      </c>
      <c r="D136" s="119" t="s">
        <v>3496</v>
      </c>
      <c r="E136" s="108" t="s">
        <v>2801</v>
      </c>
      <c r="F136" s="108" t="s">
        <v>3497</v>
      </c>
      <c r="G136" s="120" t="s">
        <v>1392</v>
      </c>
      <c r="H136" s="129"/>
      <c r="I136" s="121" t="s">
        <v>1393</v>
      </c>
      <c r="K136"/>
      <c r="L136"/>
      <c r="M136"/>
    </row>
    <row r="137" spans="1:13" ht="12.75">
      <c r="A137" s="122" t="s">
        <v>1845</v>
      </c>
      <c r="B137" s="171"/>
      <c r="C137" s="123" t="s">
        <v>2096</v>
      </c>
      <c r="D137" s="124" t="s">
        <v>3552</v>
      </c>
      <c r="E137" s="125" t="s">
        <v>416</v>
      </c>
      <c r="F137" s="125" t="s">
        <v>413</v>
      </c>
      <c r="G137" s="126" t="s">
        <v>631</v>
      </c>
      <c r="H137" s="128"/>
      <c r="I137" s="127" t="s">
        <v>1394</v>
      </c>
      <c r="K137"/>
      <c r="L137"/>
      <c r="M137"/>
    </row>
    <row r="138" spans="1:13" ht="12.75">
      <c r="A138" s="116" t="s">
        <v>1395</v>
      </c>
      <c r="B138" s="117">
        <v>67</v>
      </c>
      <c r="C138" s="118" t="s">
        <v>2639</v>
      </c>
      <c r="D138" s="119" t="s">
        <v>2919</v>
      </c>
      <c r="E138" s="108" t="s">
        <v>2534</v>
      </c>
      <c r="F138" s="108" t="s">
        <v>2920</v>
      </c>
      <c r="G138" s="120" t="s">
        <v>1396</v>
      </c>
      <c r="H138" s="129"/>
      <c r="I138" s="121" t="s">
        <v>1397</v>
      </c>
      <c r="K138"/>
      <c r="L138"/>
      <c r="M138"/>
    </row>
    <row r="139" spans="1:13" ht="12.75">
      <c r="A139" s="122" t="s">
        <v>1854</v>
      </c>
      <c r="B139" s="171"/>
      <c r="C139" s="123" t="s">
        <v>1723</v>
      </c>
      <c r="D139" s="124" t="s">
        <v>3521</v>
      </c>
      <c r="E139" s="125" t="s">
        <v>3533</v>
      </c>
      <c r="F139" s="125" t="s">
        <v>3635</v>
      </c>
      <c r="G139" s="126" t="s">
        <v>693</v>
      </c>
      <c r="H139" s="128"/>
      <c r="I139" s="127" t="s">
        <v>1398</v>
      </c>
      <c r="K139"/>
      <c r="L139"/>
      <c r="M139"/>
    </row>
    <row r="140" spans="1:13" ht="12.75">
      <c r="A140" s="116" t="s">
        <v>3604</v>
      </c>
      <c r="B140" s="117">
        <v>58</v>
      </c>
      <c r="C140" s="118" t="s">
        <v>2630</v>
      </c>
      <c r="D140" s="119" t="s">
        <v>2908</v>
      </c>
      <c r="E140" s="108" t="s">
        <v>2909</v>
      </c>
      <c r="F140" s="108" t="s">
        <v>2910</v>
      </c>
      <c r="G140" s="120" t="s">
        <v>1399</v>
      </c>
      <c r="H140" s="129"/>
      <c r="I140" s="121" t="s">
        <v>1400</v>
      </c>
      <c r="K140"/>
      <c r="L140"/>
      <c r="M140"/>
    </row>
    <row r="141" spans="1:13" ht="12.75">
      <c r="A141" s="122" t="s">
        <v>1843</v>
      </c>
      <c r="B141" s="171"/>
      <c r="C141" s="123" t="s">
        <v>1869</v>
      </c>
      <c r="D141" s="124" t="s">
        <v>758</v>
      </c>
      <c r="E141" s="125" t="s">
        <v>479</v>
      </c>
      <c r="F141" s="125" t="s">
        <v>531</v>
      </c>
      <c r="G141" s="126" t="s">
        <v>3495</v>
      </c>
      <c r="H141" s="128"/>
      <c r="I141" s="127" t="s">
        <v>1401</v>
      </c>
      <c r="K141"/>
      <c r="L141"/>
      <c r="M141"/>
    </row>
    <row r="142" spans="1:13" ht="12.75">
      <c r="A142" s="116" t="s">
        <v>1402</v>
      </c>
      <c r="B142" s="117">
        <v>87</v>
      </c>
      <c r="C142" s="118" t="s">
        <v>2658</v>
      </c>
      <c r="D142" s="119" t="s">
        <v>3553</v>
      </c>
      <c r="E142" s="108" t="s">
        <v>3554</v>
      </c>
      <c r="F142" s="108" t="s">
        <v>3555</v>
      </c>
      <c r="G142" s="120" t="s">
        <v>1403</v>
      </c>
      <c r="H142" s="129"/>
      <c r="I142" s="121" t="s">
        <v>1404</v>
      </c>
      <c r="K142"/>
      <c r="L142"/>
      <c r="M142"/>
    </row>
    <row r="143" spans="1:13" ht="12.75">
      <c r="A143" s="122" t="s">
        <v>1831</v>
      </c>
      <c r="B143" s="171"/>
      <c r="C143" s="123" t="s">
        <v>2196</v>
      </c>
      <c r="D143" s="124" t="s">
        <v>3584</v>
      </c>
      <c r="E143" s="125" t="s">
        <v>3612</v>
      </c>
      <c r="F143" s="125" t="s">
        <v>3569</v>
      </c>
      <c r="G143" s="126" t="s">
        <v>632</v>
      </c>
      <c r="H143" s="128"/>
      <c r="I143" s="127" t="s">
        <v>3572</v>
      </c>
      <c r="K143"/>
      <c r="L143"/>
      <c r="M143"/>
    </row>
    <row r="144" spans="1:13" ht="12.75">
      <c r="A144" s="116" t="s">
        <v>1405</v>
      </c>
      <c r="B144" s="117">
        <v>115</v>
      </c>
      <c r="C144" s="118" t="s">
        <v>2686</v>
      </c>
      <c r="D144" s="119" t="s">
        <v>3602</v>
      </c>
      <c r="E144" s="108" t="s">
        <v>3603</v>
      </c>
      <c r="F144" s="108" t="s">
        <v>3539</v>
      </c>
      <c r="G144" s="120" t="s">
        <v>1406</v>
      </c>
      <c r="H144" s="129"/>
      <c r="I144" s="121" t="s">
        <v>1407</v>
      </c>
      <c r="K144"/>
      <c r="L144"/>
      <c r="M144"/>
    </row>
    <row r="145" spans="1:13" ht="12.75">
      <c r="A145" s="122" t="s">
        <v>1830</v>
      </c>
      <c r="B145" s="171"/>
      <c r="C145" s="123" t="s">
        <v>2204</v>
      </c>
      <c r="D145" s="124" t="s">
        <v>757</v>
      </c>
      <c r="E145" s="125" t="s">
        <v>409</v>
      </c>
      <c r="F145" s="125" t="s">
        <v>3646</v>
      </c>
      <c r="G145" s="126" t="s">
        <v>633</v>
      </c>
      <c r="H145" s="128"/>
      <c r="I145" s="127" t="s">
        <v>1408</v>
      </c>
      <c r="K145"/>
      <c r="L145"/>
      <c r="M145"/>
    </row>
    <row r="146" spans="1:13" ht="12.75">
      <c r="A146" s="116" t="s">
        <v>3605</v>
      </c>
      <c r="B146" s="117">
        <v>73</v>
      </c>
      <c r="C146" s="118" t="s">
        <v>2644</v>
      </c>
      <c r="D146" s="119" t="s">
        <v>2903</v>
      </c>
      <c r="E146" s="108" t="s">
        <v>3490</v>
      </c>
      <c r="F146" s="108" t="s">
        <v>2838</v>
      </c>
      <c r="G146" s="120" t="s">
        <v>1409</v>
      </c>
      <c r="H146" s="129"/>
      <c r="I146" s="121" t="s">
        <v>1410</v>
      </c>
      <c r="K146"/>
      <c r="L146"/>
      <c r="M146"/>
    </row>
    <row r="147" spans="1:13" ht="12.75">
      <c r="A147" s="122" t="s">
        <v>1831</v>
      </c>
      <c r="B147" s="171"/>
      <c r="C147" s="123" t="s">
        <v>2096</v>
      </c>
      <c r="D147" s="124" t="s">
        <v>748</v>
      </c>
      <c r="E147" s="125" t="s">
        <v>3639</v>
      </c>
      <c r="F147" s="125" t="s">
        <v>2895</v>
      </c>
      <c r="G147" s="126" t="s">
        <v>1679</v>
      </c>
      <c r="H147" s="128"/>
      <c r="I147" s="127" t="s">
        <v>1411</v>
      </c>
      <c r="K147"/>
      <c r="L147"/>
      <c r="M147"/>
    </row>
    <row r="148" spans="1:13" ht="12.75">
      <c r="A148" s="116" t="s">
        <v>3565</v>
      </c>
      <c r="B148" s="117">
        <v>61</v>
      </c>
      <c r="C148" s="118" t="s">
        <v>2633</v>
      </c>
      <c r="D148" s="119" t="s">
        <v>2919</v>
      </c>
      <c r="E148" s="108" t="s">
        <v>2930</v>
      </c>
      <c r="F148" s="108" t="s">
        <v>2931</v>
      </c>
      <c r="G148" s="120" t="s">
        <v>1412</v>
      </c>
      <c r="H148" s="129"/>
      <c r="I148" s="121" t="s">
        <v>1413</v>
      </c>
      <c r="K148"/>
      <c r="L148"/>
      <c r="M148"/>
    </row>
    <row r="149" spans="1:13" ht="12.75">
      <c r="A149" s="122" t="s">
        <v>1847</v>
      </c>
      <c r="B149" s="171"/>
      <c r="C149" s="123" t="s">
        <v>2109</v>
      </c>
      <c r="D149" s="124" t="s">
        <v>756</v>
      </c>
      <c r="E149" s="125" t="s">
        <v>3494</v>
      </c>
      <c r="F149" s="125" t="s">
        <v>530</v>
      </c>
      <c r="G149" s="126" t="s">
        <v>441</v>
      </c>
      <c r="H149" s="128"/>
      <c r="I149" s="127" t="s">
        <v>1414</v>
      </c>
      <c r="K149"/>
      <c r="L149"/>
      <c r="M149"/>
    </row>
    <row r="150" spans="1:13" ht="12.75">
      <c r="A150" s="116" t="s">
        <v>1415</v>
      </c>
      <c r="B150" s="117">
        <v>105</v>
      </c>
      <c r="C150" s="118" t="s">
        <v>2676</v>
      </c>
      <c r="D150" s="119" t="s">
        <v>410</v>
      </c>
      <c r="E150" s="108" t="s">
        <v>411</v>
      </c>
      <c r="F150" s="108" t="s">
        <v>412</v>
      </c>
      <c r="G150" s="120" t="s">
        <v>1416</v>
      </c>
      <c r="H150" s="129"/>
      <c r="I150" s="121" t="s">
        <v>1417</v>
      </c>
      <c r="K150"/>
      <c r="L150"/>
      <c r="M150"/>
    </row>
    <row r="151" spans="1:13" ht="12.75">
      <c r="A151" s="122" t="s">
        <v>1831</v>
      </c>
      <c r="B151" s="171"/>
      <c r="C151" s="123" t="s">
        <v>2196</v>
      </c>
      <c r="D151" s="124" t="s">
        <v>3633</v>
      </c>
      <c r="E151" s="125" t="s">
        <v>3644</v>
      </c>
      <c r="F151" s="125" t="s">
        <v>3571</v>
      </c>
      <c r="G151" s="126" t="s">
        <v>634</v>
      </c>
      <c r="H151" s="128"/>
      <c r="I151" s="127" t="s">
        <v>1418</v>
      </c>
      <c r="K151"/>
      <c r="L151"/>
      <c r="M151"/>
    </row>
    <row r="152" spans="1:13" ht="12.75">
      <c r="A152" s="116" t="s">
        <v>3577</v>
      </c>
      <c r="B152" s="117">
        <v>95</v>
      </c>
      <c r="C152" s="118" t="s">
        <v>2666</v>
      </c>
      <c r="D152" s="119" t="s">
        <v>3606</v>
      </c>
      <c r="E152" s="108" t="s">
        <v>3607</v>
      </c>
      <c r="F152" s="108" t="s">
        <v>3608</v>
      </c>
      <c r="G152" s="120" t="s">
        <v>1419</v>
      </c>
      <c r="H152" s="129"/>
      <c r="I152" s="121" t="s">
        <v>1420</v>
      </c>
      <c r="K152"/>
      <c r="L152"/>
      <c r="M152"/>
    </row>
    <row r="153" spans="1:13" ht="12.75">
      <c r="A153" s="122" t="s">
        <v>1847</v>
      </c>
      <c r="B153" s="171"/>
      <c r="C153" s="123" t="s">
        <v>2109</v>
      </c>
      <c r="D153" s="124" t="s">
        <v>3582</v>
      </c>
      <c r="E153" s="125" t="s">
        <v>3613</v>
      </c>
      <c r="F153" s="125" t="s">
        <v>3585</v>
      </c>
      <c r="G153" s="126" t="s">
        <v>635</v>
      </c>
      <c r="H153" s="128"/>
      <c r="I153" s="127" t="s">
        <v>1421</v>
      </c>
      <c r="K153"/>
      <c r="L153"/>
      <c r="M153"/>
    </row>
    <row r="154" spans="1:13" ht="12.75">
      <c r="A154" s="116" t="s">
        <v>1422</v>
      </c>
      <c r="B154" s="117">
        <v>84</v>
      </c>
      <c r="C154" s="118" t="s">
        <v>2655</v>
      </c>
      <c r="D154" s="119" t="s">
        <v>3573</v>
      </c>
      <c r="E154" s="108" t="s">
        <v>915</v>
      </c>
      <c r="F154" s="108" t="s">
        <v>3575</v>
      </c>
      <c r="G154" s="120" t="s">
        <v>1399</v>
      </c>
      <c r="H154" s="129"/>
      <c r="I154" s="121" t="s">
        <v>1423</v>
      </c>
      <c r="K154"/>
      <c r="L154"/>
      <c r="M154"/>
    </row>
    <row r="155" spans="1:13" ht="12.75">
      <c r="A155" s="122" t="s">
        <v>1829</v>
      </c>
      <c r="B155" s="171"/>
      <c r="C155" s="123" t="s">
        <v>2096</v>
      </c>
      <c r="D155" s="124" t="s">
        <v>762</v>
      </c>
      <c r="E155" s="125" t="s">
        <v>3615</v>
      </c>
      <c r="F155" s="125" t="s">
        <v>537</v>
      </c>
      <c r="G155" s="126" t="s">
        <v>636</v>
      </c>
      <c r="H155" s="128"/>
      <c r="I155" s="127" t="s">
        <v>1424</v>
      </c>
      <c r="K155"/>
      <c r="L155"/>
      <c r="M155"/>
    </row>
    <row r="156" spans="1:13" ht="12.75">
      <c r="A156" s="116" t="s">
        <v>3581</v>
      </c>
      <c r="B156" s="117">
        <v>88</v>
      </c>
      <c r="C156" s="118" t="s">
        <v>2659</v>
      </c>
      <c r="D156" s="119" t="s">
        <v>3556</v>
      </c>
      <c r="E156" s="108" t="s">
        <v>3557</v>
      </c>
      <c r="F156" s="108" t="s">
        <v>3558</v>
      </c>
      <c r="G156" s="120" t="s">
        <v>1425</v>
      </c>
      <c r="H156" s="129"/>
      <c r="I156" s="121" t="s">
        <v>1426</v>
      </c>
      <c r="K156"/>
      <c r="L156"/>
      <c r="M156"/>
    </row>
    <row r="157" spans="1:13" ht="12.75">
      <c r="A157" s="122" t="s">
        <v>1846</v>
      </c>
      <c r="B157" s="171"/>
      <c r="C157" s="123" t="s">
        <v>2139</v>
      </c>
      <c r="D157" s="124" t="s">
        <v>440</v>
      </c>
      <c r="E157" s="125" t="s">
        <v>3631</v>
      </c>
      <c r="F157" s="125" t="s">
        <v>414</v>
      </c>
      <c r="G157" s="126" t="s">
        <v>1368</v>
      </c>
      <c r="H157" s="128"/>
      <c r="I157" s="127" t="s">
        <v>423</v>
      </c>
      <c r="K157"/>
      <c r="L157"/>
      <c r="M157"/>
    </row>
    <row r="158" spans="1:13" ht="12.75">
      <c r="A158" s="116" t="s">
        <v>484</v>
      </c>
      <c r="B158" s="117">
        <v>94</v>
      </c>
      <c r="C158" s="118" t="s">
        <v>2665</v>
      </c>
      <c r="D158" s="119" t="s">
        <v>3609</v>
      </c>
      <c r="E158" s="108" t="s">
        <v>3610</v>
      </c>
      <c r="F158" s="108" t="s">
        <v>3611</v>
      </c>
      <c r="G158" s="120" t="s">
        <v>1375</v>
      </c>
      <c r="H158" s="129"/>
      <c r="I158" s="121" t="s">
        <v>1428</v>
      </c>
      <c r="K158"/>
      <c r="L158"/>
      <c r="M158"/>
    </row>
    <row r="159" spans="1:13" ht="12.75">
      <c r="A159" s="122" t="s">
        <v>1846</v>
      </c>
      <c r="B159" s="171"/>
      <c r="C159" s="123" t="s">
        <v>1985</v>
      </c>
      <c r="D159" s="124" t="s">
        <v>424</v>
      </c>
      <c r="E159" s="125" t="s">
        <v>3589</v>
      </c>
      <c r="F159" s="125" t="s">
        <v>415</v>
      </c>
      <c r="G159" s="126" t="s">
        <v>1427</v>
      </c>
      <c r="H159" s="128"/>
      <c r="I159" s="127" t="s">
        <v>1429</v>
      </c>
      <c r="K159"/>
      <c r="L159"/>
      <c r="M159"/>
    </row>
    <row r="160" spans="1:13" ht="12.75">
      <c r="A160" s="116" t="s">
        <v>485</v>
      </c>
      <c r="B160" s="117">
        <v>93</v>
      </c>
      <c r="C160" s="118" t="s">
        <v>2664</v>
      </c>
      <c r="D160" s="119" t="s">
        <v>3559</v>
      </c>
      <c r="E160" s="108" t="s">
        <v>3560</v>
      </c>
      <c r="F160" s="108" t="s">
        <v>3561</v>
      </c>
      <c r="G160" s="120" t="s">
        <v>1375</v>
      </c>
      <c r="H160" s="129"/>
      <c r="I160" s="121" t="s">
        <v>1430</v>
      </c>
      <c r="K160"/>
      <c r="L160"/>
      <c r="M160"/>
    </row>
    <row r="161" spans="1:13" ht="12.75">
      <c r="A161" s="122" t="s">
        <v>1847</v>
      </c>
      <c r="B161" s="171"/>
      <c r="C161" s="123" t="s">
        <v>2238</v>
      </c>
      <c r="D161" s="124" t="s">
        <v>432</v>
      </c>
      <c r="E161" s="125" t="s">
        <v>3541</v>
      </c>
      <c r="F161" s="125" t="s">
        <v>3502</v>
      </c>
      <c r="G161" s="126" t="s">
        <v>637</v>
      </c>
      <c r="H161" s="128"/>
      <c r="I161" s="127" t="s">
        <v>1431</v>
      </c>
      <c r="K161"/>
      <c r="L161"/>
      <c r="M161"/>
    </row>
    <row r="162" spans="1:13" ht="12.75">
      <c r="A162" s="116" t="s">
        <v>1432</v>
      </c>
      <c r="B162" s="117">
        <v>90</v>
      </c>
      <c r="C162" s="118" t="s">
        <v>2661</v>
      </c>
      <c r="D162" s="119" t="s">
        <v>3566</v>
      </c>
      <c r="E162" s="108" t="s">
        <v>3567</v>
      </c>
      <c r="F162" s="108" t="s">
        <v>3568</v>
      </c>
      <c r="G162" s="120" t="s">
        <v>1433</v>
      </c>
      <c r="H162" s="129"/>
      <c r="I162" s="121" t="s">
        <v>1434</v>
      </c>
      <c r="K162"/>
      <c r="L162"/>
      <c r="M162"/>
    </row>
    <row r="163" spans="1:13" ht="12.75">
      <c r="A163" s="122" t="s">
        <v>1831</v>
      </c>
      <c r="B163" s="171"/>
      <c r="C163" s="123" t="s">
        <v>2146</v>
      </c>
      <c r="D163" s="124" t="s">
        <v>458</v>
      </c>
      <c r="E163" s="125" t="s">
        <v>917</v>
      </c>
      <c r="F163" s="125" t="s">
        <v>494</v>
      </c>
      <c r="G163" s="126" t="s">
        <v>638</v>
      </c>
      <c r="H163" s="128"/>
      <c r="I163" s="127" t="s">
        <v>1435</v>
      </c>
      <c r="K163"/>
      <c r="L163"/>
      <c r="M163"/>
    </row>
    <row r="164" spans="1:13" ht="12.75">
      <c r="A164" s="116" t="s">
        <v>442</v>
      </c>
      <c r="B164" s="117">
        <v>79</v>
      </c>
      <c r="C164" s="118" t="s">
        <v>2650</v>
      </c>
      <c r="D164" s="119" t="s">
        <v>3498</v>
      </c>
      <c r="E164" s="108" t="s">
        <v>3499</v>
      </c>
      <c r="F164" s="108" t="s">
        <v>3500</v>
      </c>
      <c r="G164" s="120" t="s">
        <v>1436</v>
      </c>
      <c r="H164" s="129"/>
      <c r="I164" s="121" t="s">
        <v>1437</v>
      </c>
      <c r="K164"/>
      <c r="L164"/>
      <c r="M164"/>
    </row>
    <row r="165" spans="1:13" ht="12.75">
      <c r="A165" s="122" t="s">
        <v>1844</v>
      </c>
      <c r="B165" s="171"/>
      <c r="C165" s="123" t="s">
        <v>2139</v>
      </c>
      <c r="D165" s="124" t="s">
        <v>3564</v>
      </c>
      <c r="E165" s="125" t="s">
        <v>759</v>
      </c>
      <c r="F165" s="125" t="s">
        <v>532</v>
      </c>
      <c r="G165" s="126" t="s">
        <v>639</v>
      </c>
      <c r="H165" s="128"/>
      <c r="I165" s="127" t="s">
        <v>1438</v>
      </c>
      <c r="K165"/>
      <c r="L165"/>
      <c r="M165"/>
    </row>
    <row r="166" spans="1:13" ht="12.75">
      <c r="A166" s="116" t="s">
        <v>487</v>
      </c>
      <c r="B166" s="117">
        <v>113</v>
      </c>
      <c r="C166" s="118" t="s">
        <v>2684</v>
      </c>
      <c r="D166" s="119" t="s">
        <v>443</v>
      </c>
      <c r="E166" s="108" t="s">
        <v>444</v>
      </c>
      <c r="F166" s="108" t="s">
        <v>3574</v>
      </c>
      <c r="G166" s="120" t="s">
        <v>1399</v>
      </c>
      <c r="H166" s="129"/>
      <c r="I166" s="121" t="s">
        <v>1439</v>
      </c>
      <c r="K166"/>
      <c r="L166"/>
      <c r="M166"/>
    </row>
    <row r="167" spans="1:13" ht="12.75">
      <c r="A167" s="122" t="s">
        <v>1830</v>
      </c>
      <c r="B167" s="171"/>
      <c r="C167" s="123" t="s">
        <v>2012</v>
      </c>
      <c r="D167" s="124" t="s">
        <v>759</v>
      </c>
      <c r="E167" s="125" t="s">
        <v>453</v>
      </c>
      <c r="F167" s="125" t="s">
        <v>445</v>
      </c>
      <c r="G167" s="126" t="s">
        <v>640</v>
      </c>
      <c r="H167" s="128"/>
      <c r="I167" s="127" t="s">
        <v>1440</v>
      </c>
      <c r="K167"/>
      <c r="L167"/>
      <c r="M167"/>
    </row>
    <row r="168" spans="1:13" ht="12.75">
      <c r="A168" s="116" t="s">
        <v>446</v>
      </c>
      <c r="B168" s="117">
        <v>117</v>
      </c>
      <c r="C168" s="118" t="s">
        <v>2688</v>
      </c>
      <c r="D168" s="119" t="s">
        <v>447</v>
      </c>
      <c r="E168" s="108" t="s">
        <v>448</v>
      </c>
      <c r="F168" s="108" t="s">
        <v>449</v>
      </c>
      <c r="G168" s="120" t="s">
        <v>1441</v>
      </c>
      <c r="H168" s="129"/>
      <c r="I168" s="121" t="s">
        <v>1442</v>
      </c>
      <c r="K168"/>
      <c r="L168"/>
      <c r="M168"/>
    </row>
    <row r="169" spans="1:13" ht="12.75">
      <c r="A169" s="122" t="s">
        <v>1830</v>
      </c>
      <c r="B169" s="171"/>
      <c r="C169" s="123" t="s">
        <v>1768</v>
      </c>
      <c r="D169" s="124" t="s">
        <v>760</v>
      </c>
      <c r="E169" s="125" t="s">
        <v>3614</v>
      </c>
      <c r="F169" s="125" t="s">
        <v>534</v>
      </c>
      <c r="G169" s="126" t="s">
        <v>641</v>
      </c>
      <c r="H169" s="128"/>
      <c r="I169" s="127" t="s">
        <v>1443</v>
      </c>
      <c r="K169"/>
      <c r="L169"/>
      <c r="M169"/>
    </row>
    <row r="170" spans="1:13" ht="12.75">
      <c r="A170" s="116" t="s">
        <v>490</v>
      </c>
      <c r="B170" s="117">
        <v>108</v>
      </c>
      <c r="C170" s="118" t="s">
        <v>2679</v>
      </c>
      <c r="D170" s="119" t="s">
        <v>418</v>
      </c>
      <c r="E170" s="108" t="s">
        <v>3499</v>
      </c>
      <c r="F170" s="108" t="s">
        <v>419</v>
      </c>
      <c r="G170" s="120" t="s">
        <v>1444</v>
      </c>
      <c r="H170" s="129"/>
      <c r="I170" s="121" t="s">
        <v>1445</v>
      </c>
      <c r="K170"/>
      <c r="L170"/>
      <c r="M170"/>
    </row>
    <row r="171" spans="1:13" ht="12.75">
      <c r="A171" s="122" t="s">
        <v>1854</v>
      </c>
      <c r="B171" s="171"/>
      <c r="C171" s="123" t="s">
        <v>1721</v>
      </c>
      <c r="D171" s="124" t="s">
        <v>529</v>
      </c>
      <c r="E171" s="125" t="s">
        <v>919</v>
      </c>
      <c r="F171" s="125" t="s">
        <v>461</v>
      </c>
      <c r="G171" s="126" t="s">
        <v>642</v>
      </c>
      <c r="H171" s="128"/>
      <c r="I171" s="127" t="s">
        <v>1446</v>
      </c>
      <c r="K171"/>
      <c r="L171"/>
      <c r="M171"/>
    </row>
    <row r="172" spans="1:13" ht="12.75">
      <c r="A172" s="116" t="s">
        <v>1447</v>
      </c>
      <c r="B172" s="117">
        <v>138</v>
      </c>
      <c r="C172" s="118" t="s">
        <v>2709</v>
      </c>
      <c r="D172" s="119" t="s">
        <v>535</v>
      </c>
      <c r="E172" s="108" t="s">
        <v>2810</v>
      </c>
      <c r="F172" s="108" t="s">
        <v>482</v>
      </c>
      <c r="G172" s="120" t="s">
        <v>1333</v>
      </c>
      <c r="H172" s="129"/>
      <c r="I172" s="121" t="s">
        <v>1448</v>
      </c>
      <c r="K172"/>
      <c r="L172"/>
      <c r="M172"/>
    </row>
    <row r="173" spans="1:13" ht="12.75">
      <c r="A173" s="122" t="s">
        <v>1831</v>
      </c>
      <c r="B173" s="171"/>
      <c r="C173" s="123" t="s">
        <v>2243</v>
      </c>
      <c r="D173" s="124" t="s">
        <v>761</v>
      </c>
      <c r="E173" s="125" t="s">
        <v>920</v>
      </c>
      <c r="F173" s="125" t="s">
        <v>3583</v>
      </c>
      <c r="G173" s="126" t="s">
        <v>540</v>
      </c>
      <c r="H173" s="128"/>
      <c r="I173" s="127" t="s">
        <v>2876</v>
      </c>
      <c r="K173"/>
      <c r="L173"/>
      <c r="M173"/>
    </row>
    <row r="174" spans="1:13" ht="12.75">
      <c r="A174" s="116" t="s">
        <v>1449</v>
      </c>
      <c r="B174" s="117">
        <v>132</v>
      </c>
      <c r="C174" s="118" t="s">
        <v>2703</v>
      </c>
      <c r="D174" s="119" t="s">
        <v>488</v>
      </c>
      <c r="E174" s="108" t="s">
        <v>489</v>
      </c>
      <c r="F174" s="108" t="s">
        <v>3588</v>
      </c>
      <c r="G174" s="120" t="s">
        <v>1450</v>
      </c>
      <c r="H174" s="129"/>
      <c r="I174" s="121" t="s">
        <v>1451</v>
      </c>
      <c r="K174"/>
      <c r="L174"/>
      <c r="M174"/>
    </row>
    <row r="175" spans="1:13" ht="12.75">
      <c r="A175" s="122" t="s">
        <v>1847</v>
      </c>
      <c r="B175" s="171"/>
      <c r="C175" s="123" t="s">
        <v>2109</v>
      </c>
      <c r="D175" s="124" t="s">
        <v>486</v>
      </c>
      <c r="E175" s="125" t="s">
        <v>918</v>
      </c>
      <c r="F175" s="125" t="s">
        <v>533</v>
      </c>
      <c r="G175" s="126" t="s">
        <v>643</v>
      </c>
      <c r="H175" s="128"/>
      <c r="I175" s="127" t="s">
        <v>1452</v>
      </c>
      <c r="K175"/>
      <c r="L175"/>
      <c r="M175"/>
    </row>
    <row r="176" spans="1:13" ht="12.75">
      <c r="A176" s="116" t="s">
        <v>1453</v>
      </c>
      <c r="B176" s="117">
        <v>130</v>
      </c>
      <c r="C176" s="118" t="s">
        <v>2701</v>
      </c>
      <c r="D176" s="119" t="s">
        <v>3566</v>
      </c>
      <c r="E176" s="108" t="s">
        <v>444</v>
      </c>
      <c r="F176" s="108" t="s">
        <v>454</v>
      </c>
      <c r="G176" s="120" t="s">
        <v>1454</v>
      </c>
      <c r="H176" s="129"/>
      <c r="I176" s="121" t="s">
        <v>1455</v>
      </c>
      <c r="K176"/>
      <c r="L176"/>
      <c r="M176"/>
    </row>
    <row r="177" spans="1:13" ht="12.75">
      <c r="A177" s="122" t="s">
        <v>1831</v>
      </c>
      <c r="B177" s="171"/>
      <c r="C177" s="123" t="s">
        <v>2243</v>
      </c>
      <c r="D177" s="124" t="s">
        <v>458</v>
      </c>
      <c r="E177" s="125" t="s">
        <v>539</v>
      </c>
      <c r="F177" s="125" t="s">
        <v>495</v>
      </c>
      <c r="G177" s="126" t="s">
        <v>644</v>
      </c>
      <c r="H177" s="128"/>
      <c r="I177" s="127" t="s">
        <v>1456</v>
      </c>
      <c r="K177"/>
      <c r="L177"/>
      <c r="M177"/>
    </row>
    <row r="178" spans="1:13" ht="12.75">
      <c r="A178" s="116" t="s">
        <v>1457</v>
      </c>
      <c r="B178" s="117">
        <v>116</v>
      </c>
      <c r="C178" s="118" t="s">
        <v>2687</v>
      </c>
      <c r="D178" s="119" t="s">
        <v>455</v>
      </c>
      <c r="E178" s="108" t="s">
        <v>456</v>
      </c>
      <c r="F178" s="108" t="s">
        <v>457</v>
      </c>
      <c r="G178" s="120" t="s">
        <v>1458</v>
      </c>
      <c r="H178" s="129"/>
      <c r="I178" s="121" t="s">
        <v>1459</v>
      </c>
      <c r="K178"/>
      <c r="L178"/>
      <c r="M178"/>
    </row>
    <row r="179" spans="1:13" ht="12.75">
      <c r="A179" s="122" t="s">
        <v>1831</v>
      </c>
      <c r="B179" s="171"/>
      <c r="C179" s="123" t="s">
        <v>2146</v>
      </c>
      <c r="D179" s="124" t="s">
        <v>548</v>
      </c>
      <c r="E179" s="125" t="s">
        <v>921</v>
      </c>
      <c r="F179" s="125" t="s">
        <v>540</v>
      </c>
      <c r="G179" s="126" t="s">
        <v>645</v>
      </c>
      <c r="H179" s="128"/>
      <c r="I179" s="127" t="s">
        <v>1460</v>
      </c>
      <c r="K179"/>
      <c r="L179"/>
      <c r="M179"/>
    </row>
    <row r="180" spans="1:13" ht="12.75">
      <c r="A180" s="116" t="s">
        <v>1461</v>
      </c>
      <c r="B180" s="117">
        <v>92</v>
      </c>
      <c r="C180" s="118" t="s">
        <v>2663</v>
      </c>
      <c r="D180" s="119" t="s">
        <v>3578</v>
      </c>
      <c r="E180" s="108" t="s">
        <v>3579</v>
      </c>
      <c r="F180" s="108" t="s">
        <v>3580</v>
      </c>
      <c r="G180" s="120" t="s">
        <v>1462</v>
      </c>
      <c r="H180" s="129"/>
      <c r="I180" s="121" t="s">
        <v>1463</v>
      </c>
      <c r="K180"/>
      <c r="L180"/>
      <c r="M180"/>
    </row>
    <row r="181" spans="1:13" ht="12.75">
      <c r="A181" s="122" t="s">
        <v>1831</v>
      </c>
      <c r="B181" s="171"/>
      <c r="C181" s="123" t="s">
        <v>1983</v>
      </c>
      <c r="D181" s="124" t="s">
        <v>765</v>
      </c>
      <c r="E181" s="125" t="s">
        <v>536</v>
      </c>
      <c r="F181" s="125" t="s">
        <v>538</v>
      </c>
      <c r="G181" s="126" t="s">
        <v>646</v>
      </c>
      <c r="H181" s="128"/>
      <c r="I181" s="127" t="s">
        <v>1464</v>
      </c>
      <c r="K181"/>
      <c r="L181"/>
      <c r="M181"/>
    </row>
    <row r="182" spans="1:13" ht="12.75">
      <c r="A182" s="116" t="s">
        <v>1465</v>
      </c>
      <c r="B182" s="117">
        <v>114</v>
      </c>
      <c r="C182" s="118" t="s">
        <v>2685</v>
      </c>
      <c r="D182" s="119" t="s">
        <v>3559</v>
      </c>
      <c r="E182" s="108" t="s">
        <v>2852</v>
      </c>
      <c r="F182" s="108" t="s">
        <v>460</v>
      </c>
      <c r="G182" s="120" t="s">
        <v>1255</v>
      </c>
      <c r="H182" s="129"/>
      <c r="I182" s="121" t="s">
        <v>1466</v>
      </c>
      <c r="K182"/>
      <c r="L182"/>
      <c r="M182"/>
    </row>
    <row r="183" spans="1:13" ht="12.75">
      <c r="A183" s="122" t="s">
        <v>1829</v>
      </c>
      <c r="B183" s="171"/>
      <c r="C183" s="123" t="s">
        <v>2096</v>
      </c>
      <c r="D183" s="124" t="s">
        <v>767</v>
      </c>
      <c r="E183" s="125" t="s">
        <v>923</v>
      </c>
      <c r="F183" s="125" t="s">
        <v>492</v>
      </c>
      <c r="G183" s="126" t="s">
        <v>647</v>
      </c>
      <c r="H183" s="128"/>
      <c r="I183" s="127" t="s">
        <v>1467</v>
      </c>
      <c r="K183"/>
      <c r="L183"/>
      <c r="M183"/>
    </row>
    <row r="184" spans="1:13" ht="12.75">
      <c r="A184" s="116" t="s">
        <v>1468</v>
      </c>
      <c r="B184" s="117">
        <v>101</v>
      </c>
      <c r="C184" s="118" t="s">
        <v>2672</v>
      </c>
      <c r="D184" s="119" t="s">
        <v>3616</v>
      </c>
      <c r="E184" s="108" t="s">
        <v>3617</v>
      </c>
      <c r="F184" s="108" t="s">
        <v>3618</v>
      </c>
      <c r="G184" s="120" t="s">
        <v>1469</v>
      </c>
      <c r="H184" s="129"/>
      <c r="I184" s="121" t="s">
        <v>1470</v>
      </c>
      <c r="K184"/>
      <c r="L184"/>
      <c r="M184"/>
    </row>
    <row r="185" spans="1:13" ht="12.75">
      <c r="A185" s="122" t="s">
        <v>1830</v>
      </c>
      <c r="B185" s="171"/>
      <c r="C185" s="123" t="s">
        <v>2204</v>
      </c>
      <c r="D185" s="124" t="s">
        <v>764</v>
      </c>
      <c r="E185" s="125" t="s">
        <v>417</v>
      </c>
      <c r="F185" s="125" t="s">
        <v>509</v>
      </c>
      <c r="G185" s="126" t="s">
        <v>648</v>
      </c>
      <c r="H185" s="128"/>
      <c r="I185" s="127" t="s">
        <v>1471</v>
      </c>
      <c r="K185"/>
      <c r="L185"/>
      <c r="M185"/>
    </row>
    <row r="186" spans="1:13" ht="12.75">
      <c r="A186" s="116" t="s">
        <v>1472</v>
      </c>
      <c r="B186" s="117">
        <v>137</v>
      </c>
      <c r="C186" s="118" t="s">
        <v>2708</v>
      </c>
      <c r="D186" s="119" t="s">
        <v>3504</v>
      </c>
      <c r="E186" s="108" t="s">
        <v>926</v>
      </c>
      <c r="F186" s="108" t="s">
        <v>3588</v>
      </c>
      <c r="G186" s="120" t="s">
        <v>1473</v>
      </c>
      <c r="H186" s="129"/>
      <c r="I186" s="121" t="s">
        <v>1474</v>
      </c>
      <c r="K186"/>
      <c r="L186"/>
      <c r="M186"/>
    </row>
    <row r="187" spans="1:13" ht="12.75">
      <c r="A187" s="122" t="s">
        <v>1831</v>
      </c>
      <c r="B187" s="171"/>
      <c r="C187" s="123" t="s">
        <v>2047</v>
      </c>
      <c r="D187" s="124" t="s">
        <v>516</v>
      </c>
      <c r="E187" s="125" t="s">
        <v>927</v>
      </c>
      <c r="F187" s="125" t="s">
        <v>493</v>
      </c>
      <c r="G187" s="126" t="s">
        <v>649</v>
      </c>
      <c r="H187" s="128"/>
      <c r="I187" s="127" t="s">
        <v>1475</v>
      </c>
      <c r="K187"/>
      <c r="L187"/>
      <c r="M187"/>
    </row>
    <row r="188" spans="1:13" ht="12.75">
      <c r="A188" s="116" t="s">
        <v>541</v>
      </c>
      <c r="B188" s="117">
        <v>129</v>
      </c>
      <c r="C188" s="118" t="s">
        <v>2700</v>
      </c>
      <c r="D188" s="119" t="s">
        <v>496</v>
      </c>
      <c r="E188" s="108" t="s">
        <v>3567</v>
      </c>
      <c r="F188" s="108" t="s">
        <v>497</v>
      </c>
      <c r="G188" s="120" t="s">
        <v>1476</v>
      </c>
      <c r="H188" s="129"/>
      <c r="I188" s="121" t="s">
        <v>1477</v>
      </c>
      <c r="K188"/>
      <c r="L188"/>
      <c r="M188"/>
    </row>
    <row r="189" spans="1:13" ht="12.75">
      <c r="A189" s="122" t="s">
        <v>1830</v>
      </c>
      <c r="B189" s="171"/>
      <c r="C189" s="123" t="s">
        <v>2036</v>
      </c>
      <c r="D189" s="124" t="s">
        <v>766</v>
      </c>
      <c r="E189" s="125" t="s">
        <v>451</v>
      </c>
      <c r="F189" s="125" t="s">
        <v>542</v>
      </c>
      <c r="G189" s="126" t="s">
        <v>650</v>
      </c>
      <c r="H189" s="128"/>
      <c r="I189" s="127" t="s">
        <v>1478</v>
      </c>
      <c r="K189"/>
      <c r="L189"/>
      <c r="M189"/>
    </row>
    <row r="190" spans="1:13" ht="12.75">
      <c r="A190" s="116" t="s">
        <v>1479</v>
      </c>
      <c r="B190" s="117">
        <v>45</v>
      </c>
      <c r="C190" s="118" t="s">
        <v>2617</v>
      </c>
      <c r="D190" s="119" t="s">
        <v>2872</v>
      </c>
      <c r="E190" s="108" t="s">
        <v>2873</v>
      </c>
      <c r="F190" s="108" t="s">
        <v>2874</v>
      </c>
      <c r="G190" s="120" t="s">
        <v>1304</v>
      </c>
      <c r="H190" s="129"/>
      <c r="I190" s="121" t="s">
        <v>1480</v>
      </c>
      <c r="K190"/>
      <c r="L190"/>
      <c r="M190"/>
    </row>
    <row r="191" spans="1:13" ht="12.75">
      <c r="A191" s="122" t="s">
        <v>1854</v>
      </c>
      <c r="B191" s="171"/>
      <c r="C191" s="123" t="s">
        <v>1723</v>
      </c>
      <c r="D191" s="124" t="s">
        <v>769</v>
      </c>
      <c r="E191" s="125" t="s">
        <v>477</v>
      </c>
      <c r="F191" s="125" t="s">
        <v>694</v>
      </c>
      <c r="G191" s="126" t="s">
        <v>651</v>
      </c>
      <c r="H191" s="128"/>
      <c r="I191" s="127" t="s">
        <v>1481</v>
      </c>
      <c r="K191"/>
      <c r="L191"/>
      <c r="M191"/>
    </row>
    <row r="192" spans="1:13" ht="12.75">
      <c r="A192" s="116" t="s">
        <v>1482</v>
      </c>
      <c r="B192" s="117">
        <v>118</v>
      </c>
      <c r="C192" s="118" t="s">
        <v>2689</v>
      </c>
      <c r="D192" s="119" t="s">
        <v>462</v>
      </c>
      <c r="E192" s="108" t="s">
        <v>463</v>
      </c>
      <c r="F192" s="108" t="s">
        <v>464</v>
      </c>
      <c r="G192" s="120" t="s">
        <v>1483</v>
      </c>
      <c r="H192" s="129"/>
      <c r="I192" s="121" t="s">
        <v>1484</v>
      </c>
      <c r="K192"/>
      <c r="L192"/>
      <c r="M192"/>
    </row>
    <row r="193" spans="1:13" ht="12.75">
      <c r="A193" s="122" t="s">
        <v>1831</v>
      </c>
      <c r="B193" s="171"/>
      <c r="C193" s="123" t="s">
        <v>2243</v>
      </c>
      <c r="D193" s="124" t="s">
        <v>768</v>
      </c>
      <c r="E193" s="125" t="s">
        <v>924</v>
      </c>
      <c r="F193" s="125" t="s">
        <v>543</v>
      </c>
      <c r="G193" s="126" t="s">
        <v>652</v>
      </c>
      <c r="H193" s="128"/>
      <c r="I193" s="127" t="s">
        <v>1485</v>
      </c>
      <c r="K193"/>
      <c r="L193"/>
      <c r="M193"/>
    </row>
    <row r="194" spans="1:13" ht="12.75">
      <c r="A194" s="116" t="s">
        <v>1486</v>
      </c>
      <c r="B194" s="117">
        <v>104</v>
      </c>
      <c r="C194" s="118" t="s">
        <v>2675</v>
      </c>
      <c r="D194" s="119" t="s">
        <v>420</v>
      </c>
      <c r="E194" s="108" t="s">
        <v>421</v>
      </c>
      <c r="F194" s="108" t="s">
        <v>422</v>
      </c>
      <c r="G194" s="120" t="s">
        <v>1487</v>
      </c>
      <c r="H194" s="129" t="s">
        <v>1488</v>
      </c>
      <c r="I194" s="121" t="s">
        <v>1489</v>
      </c>
      <c r="K194"/>
      <c r="L194"/>
      <c r="M194"/>
    </row>
    <row r="195" spans="1:13" ht="12.75">
      <c r="A195" s="122" t="s">
        <v>1829</v>
      </c>
      <c r="B195" s="171"/>
      <c r="C195" s="123" t="s">
        <v>2096</v>
      </c>
      <c r="D195" s="124" t="s">
        <v>763</v>
      </c>
      <c r="E195" s="125" t="s">
        <v>491</v>
      </c>
      <c r="F195" s="125" t="s">
        <v>3576</v>
      </c>
      <c r="G195" s="126" t="s">
        <v>653</v>
      </c>
      <c r="H195" s="128"/>
      <c r="I195" s="127" t="s">
        <v>1490</v>
      </c>
      <c r="K195"/>
      <c r="L195"/>
      <c r="M195"/>
    </row>
    <row r="196" spans="1:13" ht="12.75">
      <c r="A196" s="116" t="s">
        <v>1491</v>
      </c>
      <c r="B196" s="117">
        <v>120</v>
      </c>
      <c r="C196" s="118" t="s">
        <v>2691</v>
      </c>
      <c r="D196" s="119" t="s">
        <v>465</v>
      </c>
      <c r="E196" s="108" t="s">
        <v>466</v>
      </c>
      <c r="F196" s="108" t="s">
        <v>467</v>
      </c>
      <c r="G196" s="120" t="s">
        <v>1492</v>
      </c>
      <c r="H196" s="129"/>
      <c r="I196" s="121" t="s">
        <v>1493</v>
      </c>
      <c r="K196"/>
      <c r="L196"/>
      <c r="M196"/>
    </row>
    <row r="197" spans="1:13" ht="12.75">
      <c r="A197" s="122" t="s">
        <v>1846</v>
      </c>
      <c r="B197" s="171"/>
      <c r="C197" s="123" t="s">
        <v>2139</v>
      </c>
      <c r="D197" s="124" t="s">
        <v>502</v>
      </c>
      <c r="E197" s="125" t="s">
        <v>925</v>
      </c>
      <c r="F197" s="125" t="s">
        <v>3633</v>
      </c>
      <c r="G197" s="126" t="s">
        <v>1680</v>
      </c>
      <c r="H197" s="128"/>
      <c r="I197" s="127" t="s">
        <v>1494</v>
      </c>
      <c r="K197"/>
      <c r="L197"/>
      <c r="M197"/>
    </row>
    <row r="198" spans="1:13" ht="12.75">
      <c r="A198" s="116" t="s">
        <v>1495</v>
      </c>
      <c r="B198" s="117">
        <v>66</v>
      </c>
      <c r="C198" s="118" t="s">
        <v>2638</v>
      </c>
      <c r="D198" s="119" t="s">
        <v>3470</v>
      </c>
      <c r="E198" s="108" t="s">
        <v>3471</v>
      </c>
      <c r="F198" s="108" t="s">
        <v>3472</v>
      </c>
      <c r="G198" s="120" t="s">
        <v>1496</v>
      </c>
      <c r="H198" s="129"/>
      <c r="I198" s="121" t="s">
        <v>1497</v>
      </c>
      <c r="K198"/>
      <c r="L198"/>
      <c r="M198"/>
    </row>
    <row r="199" spans="1:13" ht="12.75">
      <c r="A199" s="122" t="s">
        <v>1831</v>
      </c>
      <c r="B199" s="171"/>
      <c r="C199" s="123" t="s">
        <v>2127</v>
      </c>
      <c r="D199" s="124" t="s">
        <v>772</v>
      </c>
      <c r="E199" s="125" t="s">
        <v>2868</v>
      </c>
      <c r="F199" s="125" t="s">
        <v>695</v>
      </c>
      <c r="G199" s="126" t="s">
        <v>654</v>
      </c>
      <c r="H199" s="128"/>
      <c r="I199" s="127" t="s">
        <v>1498</v>
      </c>
      <c r="K199"/>
      <c r="L199"/>
      <c r="M199"/>
    </row>
    <row r="200" spans="1:13" ht="12.75">
      <c r="A200" s="116" t="s">
        <v>1499</v>
      </c>
      <c r="B200" s="117">
        <v>107</v>
      </c>
      <c r="C200" s="118" t="s">
        <v>2678</v>
      </c>
      <c r="D200" s="119" t="s">
        <v>425</v>
      </c>
      <c r="E200" s="108" t="s">
        <v>426</v>
      </c>
      <c r="F200" s="108" t="s">
        <v>3580</v>
      </c>
      <c r="G200" s="120" t="s">
        <v>1500</v>
      </c>
      <c r="H200" s="129"/>
      <c r="I200" s="121" t="s">
        <v>1501</v>
      </c>
      <c r="K200"/>
      <c r="L200"/>
      <c r="M200"/>
    </row>
    <row r="201" spans="1:13" ht="12.75">
      <c r="A201" s="122" t="s">
        <v>1831</v>
      </c>
      <c r="B201" s="171"/>
      <c r="C201" s="123" t="s">
        <v>1765</v>
      </c>
      <c r="D201" s="124" t="s">
        <v>512</v>
      </c>
      <c r="E201" s="125" t="s">
        <v>928</v>
      </c>
      <c r="F201" s="125" t="s">
        <v>538</v>
      </c>
      <c r="G201" s="126" t="s">
        <v>1681</v>
      </c>
      <c r="H201" s="128"/>
      <c r="I201" s="127" t="s">
        <v>1502</v>
      </c>
      <c r="K201"/>
      <c r="L201"/>
      <c r="M201"/>
    </row>
    <row r="202" spans="1:13" ht="12.75">
      <c r="A202" s="116" t="s">
        <v>500</v>
      </c>
      <c r="B202" s="117">
        <v>76</v>
      </c>
      <c r="C202" s="118" t="s">
        <v>2647</v>
      </c>
      <c r="D202" s="119" t="s">
        <v>3504</v>
      </c>
      <c r="E202" s="108" t="s">
        <v>3505</v>
      </c>
      <c r="F202" s="108" t="s">
        <v>3506</v>
      </c>
      <c r="G202" s="120" t="s">
        <v>1503</v>
      </c>
      <c r="H202" s="129"/>
      <c r="I202" s="121" t="s">
        <v>1504</v>
      </c>
      <c r="K202"/>
      <c r="L202"/>
      <c r="M202"/>
    </row>
    <row r="203" spans="1:13" ht="12.75">
      <c r="A203" s="122" t="s">
        <v>1847</v>
      </c>
      <c r="B203" s="171"/>
      <c r="C203" s="123" t="s">
        <v>1963</v>
      </c>
      <c r="D203" s="124" t="s">
        <v>771</v>
      </c>
      <c r="E203" s="125" t="s">
        <v>459</v>
      </c>
      <c r="F203" s="125" t="s">
        <v>523</v>
      </c>
      <c r="G203" s="126" t="s">
        <v>655</v>
      </c>
      <c r="H203" s="128"/>
      <c r="I203" s="127" t="s">
        <v>1505</v>
      </c>
      <c r="K203"/>
      <c r="L203"/>
      <c r="M203"/>
    </row>
    <row r="204" spans="1:13" ht="12.75">
      <c r="A204" s="116" t="s">
        <v>1506</v>
      </c>
      <c r="B204" s="117">
        <v>126</v>
      </c>
      <c r="C204" s="118" t="s">
        <v>2697</v>
      </c>
      <c r="D204" s="119" t="s">
        <v>510</v>
      </c>
      <c r="E204" s="108" t="s">
        <v>511</v>
      </c>
      <c r="F204" s="108" t="s">
        <v>438</v>
      </c>
      <c r="G204" s="120" t="s">
        <v>1507</v>
      </c>
      <c r="H204" s="129"/>
      <c r="I204" s="121" t="s">
        <v>1508</v>
      </c>
      <c r="K204"/>
      <c r="L204"/>
      <c r="M204"/>
    </row>
    <row r="205" spans="1:13" ht="12.75">
      <c r="A205" s="122" t="s">
        <v>1831</v>
      </c>
      <c r="B205" s="171"/>
      <c r="C205" s="123" t="s">
        <v>2241</v>
      </c>
      <c r="D205" s="124" t="s">
        <v>775</v>
      </c>
      <c r="E205" s="125" t="s">
        <v>819</v>
      </c>
      <c r="F205" s="125" t="s">
        <v>433</v>
      </c>
      <c r="G205" s="126" t="s">
        <v>656</v>
      </c>
      <c r="H205" s="128"/>
      <c r="I205" s="127" t="s">
        <v>1509</v>
      </c>
      <c r="K205"/>
      <c r="L205"/>
      <c r="M205"/>
    </row>
    <row r="206" spans="1:13" ht="12.75">
      <c r="A206" s="116" t="s">
        <v>503</v>
      </c>
      <c r="B206" s="117">
        <v>122</v>
      </c>
      <c r="C206" s="118" t="s">
        <v>2692</v>
      </c>
      <c r="D206" s="119" t="s">
        <v>468</v>
      </c>
      <c r="E206" s="108" t="s">
        <v>469</v>
      </c>
      <c r="F206" s="108" t="s">
        <v>470</v>
      </c>
      <c r="G206" s="120" t="s">
        <v>1510</v>
      </c>
      <c r="H206" s="129"/>
      <c r="I206" s="121" t="s">
        <v>1511</v>
      </c>
      <c r="K206"/>
      <c r="L206"/>
      <c r="M206"/>
    </row>
    <row r="207" spans="1:13" ht="12.75">
      <c r="A207" s="122" t="s">
        <v>1847</v>
      </c>
      <c r="B207" s="171"/>
      <c r="C207" s="123" t="s">
        <v>2271</v>
      </c>
      <c r="D207" s="124" t="s">
        <v>690</v>
      </c>
      <c r="E207" s="125" t="s">
        <v>501</v>
      </c>
      <c r="F207" s="125" t="s">
        <v>546</v>
      </c>
      <c r="G207" s="126" t="s">
        <v>657</v>
      </c>
      <c r="H207" s="128"/>
      <c r="I207" s="127" t="s">
        <v>1512</v>
      </c>
      <c r="K207"/>
      <c r="L207"/>
      <c r="M207"/>
    </row>
    <row r="208" spans="1:13" ht="12.75">
      <c r="A208" s="116" t="s">
        <v>505</v>
      </c>
      <c r="B208" s="117">
        <v>135</v>
      </c>
      <c r="C208" s="118" t="s">
        <v>2706</v>
      </c>
      <c r="D208" s="119" t="s">
        <v>687</v>
      </c>
      <c r="E208" s="108" t="s">
        <v>3650</v>
      </c>
      <c r="F208" s="108" t="s">
        <v>685</v>
      </c>
      <c r="G208" s="120" t="s">
        <v>1513</v>
      </c>
      <c r="H208" s="129"/>
      <c r="I208" s="121" t="s">
        <v>1514</v>
      </c>
      <c r="K208"/>
      <c r="L208"/>
      <c r="M208"/>
    </row>
    <row r="209" spans="1:13" ht="12.75">
      <c r="A209" s="122" t="s">
        <v>1830</v>
      </c>
      <c r="B209" s="171"/>
      <c r="C209" s="123" t="s">
        <v>2204</v>
      </c>
      <c r="D209" s="124" t="s">
        <v>773</v>
      </c>
      <c r="E209" s="125" t="s">
        <v>929</v>
      </c>
      <c r="F209" s="125" t="s">
        <v>686</v>
      </c>
      <c r="G209" s="126" t="s">
        <v>658</v>
      </c>
      <c r="H209" s="128"/>
      <c r="I209" s="127" t="s">
        <v>1515</v>
      </c>
      <c r="K209"/>
      <c r="L209"/>
      <c r="M209"/>
    </row>
    <row r="210" spans="1:13" ht="12.75">
      <c r="A210" s="116" t="s">
        <v>1516</v>
      </c>
      <c r="B210" s="117">
        <v>123</v>
      </c>
      <c r="C210" s="118" t="s">
        <v>2694</v>
      </c>
      <c r="D210" s="119" t="s">
        <v>513</v>
      </c>
      <c r="E210" s="108" t="s">
        <v>2901</v>
      </c>
      <c r="F210" s="108" t="s">
        <v>2931</v>
      </c>
      <c r="G210" s="120" t="s">
        <v>1517</v>
      </c>
      <c r="H210" s="129"/>
      <c r="I210" s="121" t="s">
        <v>1518</v>
      </c>
      <c r="K210"/>
      <c r="L210"/>
      <c r="M210"/>
    </row>
    <row r="211" spans="1:13" ht="12.75">
      <c r="A211" s="122" t="s">
        <v>1830</v>
      </c>
      <c r="B211" s="171"/>
      <c r="C211" s="123" t="s">
        <v>2234</v>
      </c>
      <c r="D211" s="124" t="s">
        <v>777</v>
      </c>
      <c r="E211" s="125" t="s">
        <v>932</v>
      </c>
      <c r="F211" s="125" t="s">
        <v>477</v>
      </c>
      <c r="G211" s="126" t="s">
        <v>659</v>
      </c>
      <c r="H211" s="128"/>
      <c r="I211" s="127" t="s">
        <v>1519</v>
      </c>
      <c r="K211"/>
      <c r="L211"/>
      <c r="M211"/>
    </row>
    <row r="212" spans="1:13" ht="12.75">
      <c r="A212" s="116" t="s">
        <v>1520</v>
      </c>
      <c r="B212" s="117">
        <v>128</v>
      </c>
      <c r="C212" s="118" t="s">
        <v>2699</v>
      </c>
      <c r="D212" s="119" t="s">
        <v>506</v>
      </c>
      <c r="E212" s="108" t="s">
        <v>507</v>
      </c>
      <c r="F212" s="108" t="s">
        <v>508</v>
      </c>
      <c r="G212" s="120" t="s">
        <v>1521</v>
      </c>
      <c r="H212" s="129"/>
      <c r="I212" s="121" t="s">
        <v>1522</v>
      </c>
      <c r="K212"/>
      <c r="L212"/>
      <c r="M212"/>
    </row>
    <row r="213" spans="1:13" ht="12.75">
      <c r="A213" s="122" t="s">
        <v>1830</v>
      </c>
      <c r="B213" s="171"/>
      <c r="C213" s="123" t="s">
        <v>2120</v>
      </c>
      <c r="D213" s="124" t="s">
        <v>774</v>
      </c>
      <c r="E213" s="125" t="s">
        <v>930</v>
      </c>
      <c r="F213" s="125" t="s">
        <v>547</v>
      </c>
      <c r="G213" s="126" t="s">
        <v>929</v>
      </c>
      <c r="H213" s="128"/>
      <c r="I213" s="127" t="s">
        <v>1523</v>
      </c>
      <c r="K213"/>
      <c r="L213"/>
      <c r="M213"/>
    </row>
    <row r="214" spans="1:13" ht="12.75">
      <c r="A214" s="116" t="s">
        <v>1524</v>
      </c>
      <c r="B214" s="117">
        <v>133</v>
      </c>
      <c r="C214" s="118" t="s">
        <v>2704</v>
      </c>
      <c r="D214" s="119" t="s">
        <v>498</v>
      </c>
      <c r="E214" s="108" t="s">
        <v>2923</v>
      </c>
      <c r="F214" s="108" t="s">
        <v>499</v>
      </c>
      <c r="G214" s="120" t="s">
        <v>1525</v>
      </c>
      <c r="H214" s="129" t="s">
        <v>2583</v>
      </c>
      <c r="I214" s="121" t="s">
        <v>1526</v>
      </c>
      <c r="K214"/>
      <c r="L214"/>
      <c r="M214"/>
    </row>
    <row r="215" spans="1:13" ht="12.75">
      <c r="A215" s="122" t="s">
        <v>1845</v>
      </c>
      <c r="B215" s="171"/>
      <c r="C215" s="123" t="s">
        <v>2041</v>
      </c>
      <c r="D215" s="124" t="s">
        <v>770</v>
      </c>
      <c r="E215" s="125" t="s">
        <v>931</v>
      </c>
      <c r="F215" s="125" t="s">
        <v>434</v>
      </c>
      <c r="G215" s="126" t="s">
        <v>660</v>
      </c>
      <c r="H215" s="128"/>
      <c r="I215" s="127" t="s">
        <v>1527</v>
      </c>
      <c r="K215"/>
      <c r="L215"/>
      <c r="M215"/>
    </row>
    <row r="216" spans="1:13" ht="12.75">
      <c r="A216" s="116" t="s">
        <v>1528</v>
      </c>
      <c r="B216" s="117">
        <v>119</v>
      </c>
      <c r="C216" s="118" t="s">
        <v>2690</v>
      </c>
      <c r="D216" s="119" t="s">
        <v>472</v>
      </c>
      <c r="E216" s="108" t="s">
        <v>3568</v>
      </c>
      <c r="F216" s="108" t="s">
        <v>473</v>
      </c>
      <c r="G216" s="120" t="s">
        <v>1503</v>
      </c>
      <c r="H216" s="129"/>
      <c r="I216" s="121" t="s">
        <v>1529</v>
      </c>
      <c r="K216"/>
      <c r="L216"/>
      <c r="M216"/>
    </row>
    <row r="217" spans="1:13" ht="12.75">
      <c r="A217" s="122" t="s">
        <v>1846</v>
      </c>
      <c r="B217" s="171"/>
      <c r="C217" s="123" t="s">
        <v>2139</v>
      </c>
      <c r="D217" s="124" t="s">
        <v>776</v>
      </c>
      <c r="E217" s="125" t="s">
        <v>545</v>
      </c>
      <c r="F217" s="125" t="s">
        <v>517</v>
      </c>
      <c r="G217" s="126" t="s">
        <v>661</v>
      </c>
      <c r="H217" s="128"/>
      <c r="I217" s="127" t="s">
        <v>1530</v>
      </c>
      <c r="K217"/>
      <c r="L217"/>
      <c r="M217"/>
    </row>
    <row r="218" spans="1:13" ht="12.75">
      <c r="A218" s="116" t="s">
        <v>1531</v>
      </c>
      <c r="B218" s="117">
        <v>125</v>
      </c>
      <c r="C218" s="118" t="s">
        <v>2696</v>
      </c>
      <c r="D218" s="119" t="s">
        <v>514</v>
      </c>
      <c r="E218" s="108" t="s">
        <v>515</v>
      </c>
      <c r="F218" s="108" t="s">
        <v>454</v>
      </c>
      <c r="G218" s="120" t="s">
        <v>1532</v>
      </c>
      <c r="H218" s="129"/>
      <c r="I218" s="121" t="s">
        <v>1533</v>
      </c>
      <c r="K218"/>
      <c r="L218"/>
      <c r="M218"/>
    </row>
    <row r="219" spans="1:13" ht="12.75">
      <c r="A219" s="122" t="s">
        <v>1831</v>
      </c>
      <c r="B219" s="171"/>
      <c r="C219" s="123" t="s">
        <v>1983</v>
      </c>
      <c r="D219" s="124" t="s">
        <v>778</v>
      </c>
      <c r="E219" s="125" t="s">
        <v>544</v>
      </c>
      <c r="F219" s="125" t="s">
        <v>495</v>
      </c>
      <c r="G219" s="126" t="s">
        <v>927</v>
      </c>
      <c r="H219" s="128"/>
      <c r="I219" s="127" t="s">
        <v>1534</v>
      </c>
      <c r="K219"/>
      <c r="L219"/>
      <c r="M219"/>
    </row>
    <row r="220" spans="1:13" ht="12.75">
      <c r="A220" s="116" t="s">
        <v>1535</v>
      </c>
      <c r="B220" s="117">
        <v>110</v>
      </c>
      <c r="C220" s="118" t="s">
        <v>2681</v>
      </c>
      <c r="D220" s="119" t="s">
        <v>427</v>
      </c>
      <c r="E220" s="108" t="s">
        <v>428</v>
      </c>
      <c r="F220" s="108" t="s">
        <v>3629</v>
      </c>
      <c r="G220" s="120" t="s">
        <v>1536</v>
      </c>
      <c r="H220" s="129"/>
      <c r="I220" s="121" t="s">
        <v>1537</v>
      </c>
      <c r="K220"/>
      <c r="L220"/>
      <c r="M220"/>
    </row>
    <row r="221" spans="1:13" ht="12.75">
      <c r="A221" s="122" t="s">
        <v>1831</v>
      </c>
      <c r="B221" s="171"/>
      <c r="C221" s="123" t="s">
        <v>2192</v>
      </c>
      <c r="D221" s="124" t="s">
        <v>779</v>
      </c>
      <c r="E221" s="125" t="s">
        <v>552</v>
      </c>
      <c r="F221" s="125" t="s">
        <v>696</v>
      </c>
      <c r="G221" s="126" t="s">
        <v>662</v>
      </c>
      <c r="H221" s="128"/>
      <c r="I221" s="127" t="s">
        <v>560</v>
      </c>
      <c r="K221"/>
      <c r="L221"/>
      <c r="M221"/>
    </row>
    <row r="222" spans="1:13" ht="12.75">
      <c r="A222" s="116" t="s">
        <v>1538</v>
      </c>
      <c r="B222" s="117">
        <v>112</v>
      </c>
      <c r="C222" s="118" t="s">
        <v>2683</v>
      </c>
      <c r="D222" s="119" t="s">
        <v>429</v>
      </c>
      <c r="E222" s="108" t="s">
        <v>430</v>
      </c>
      <c r="F222" s="108" t="s">
        <v>431</v>
      </c>
      <c r="G222" s="120" t="s">
        <v>1462</v>
      </c>
      <c r="H222" s="129"/>
      <c r="I222" s="121" t="s">
        <v>1539</v>
      </c>
      <c r="K222"/>
      <c r="L222"/>
      <c r="M222"/>
    </row>
    <row r="223" spans="1:13" ht="12.75">
      <c r="A223" s="122" t="s">
        <v>1847</v>
      </c>
      <c r="B223" s="171"/>
      <c r="C223" s="123" t="s">
        <v>2238</v>
      </c>
      <c r="D223" s="124" t="s">
        <v>780</v>
      </c>
      <c r="E223" s="125" t="s">
        <v>820</v>
      </c>
      <c r="F223" s="125" t="s">
        <v>553</v>
      </c>
      <c r="G223" s="126" t="s">
        <v>529</v>
      </c>
      <c r="H223" s="128"/>
      <c r="I223" s="127" t="s">
        <v>1540</v>
      </c>
      <c r="K223"/>
      <c r="L223"/>
      <c r="M223"/>
    </row>
    <row r="224" spans="1:13" ht="12.75">
      <c r="A224" s="116" t="s">
        <v>1541</v>
      </c>
      <c r="B224" s="117">
        <v>155</v>
      </c>
      <c r="C224" s="118" t="s">
        <v>2640</v>
      </c>
      <c r="D224" s="119" t="s">
        <v>549</v>
      </c>
      <c r="E224" s="108" t="s">
        <v>550</v>
      </c>
      <c r="F224" s="108" t="s">
        <v>551</v>
      </c>
      <c r="G224" s="120" t="s">
        <v>1416</v>
      </c>
      <c r="H224" s="129"/>
      <c r="I224" s="121" t="s">
        <v>1542</v>
      </c>
      <c r="K224"/>
      <c r="L224"/>
      <c r="M224"/>
    </row>
    <row r="225" spans="1:13" ht="12.75">
      <c r="A225" s="122" t="s">
        <v>1831</v>
      </c>
      <c r="B225" s="171"/>
      <c r="C225" s="123" t="s">
        <v>2196</v>
      </c>
      <c r="D225" s="124" t="s">
        <v>688</v>
      </c>
      <c r="E225" s="125" t="s">
        <v>779</v>
      </c>
      <c r="F225" s="125" t="s">
        <v>697</v>
      </c>
      <c r="G225" s="126" t="s">
        <v>634</v>
      </c>
      <c r="H225" s="128"/>
      <c r="I225" s="127" t="s">
        <v>1543</v>
      </c>
      <c r="K225"/>
      <c r="L225"/>
      <c r="M225"/>
    </row>
    <row r="226" spans="1:13" ht="12.75">
      <c r="A226" s="116" t="s">
        <v>1682</v>
      </c>
      <c r="B226" s="117">
        <v>140</v>
      </c>
      <c r="C226" s="118" t="s">
        <v>2646</v>
      </c>
      <c r="D226" s="119" t="s">
        <v>506</v>
      </c>
      <c r="E226" s="108" t="s">
        <v>554</v>
      </c>
      <c r="F226" s="108" t="s">
        <v>555</v>
      </c>
      <c r="G226" s="120" t="s">
        <v>1683</v>
      </c>
      <c r="H226" s="129"/>
      <c r="I226" s="121" t="s">
        <v>1684</v>
      </c>
      <c r="K226"/>
      <c r="L226"/>
      <c r="M226"/>
    </row>
    <row r="227" spans="1:13" ht="12.75">
      <c r="A227" s="122" t="s">
        <v>1831</v>
      </c>
      <c r="B227" s="171"/>
      <c r="C227" s="123" t="s">
        <v>2204</v>
      </c>
      <c r="D227" s="124" t="s">
        <v>784</v>
      </c>
      <c r="E227" s="125" t="s">
        <v>822</v>
      </c>
      <c r="F227" s="125" t="s">
        <v>704</v>
      </c>
      <c r="G227" s="126" t="s">
        <v>663</v>
      </c>
      <c r="H227" s="128"/>
      <c r="I227" s="127" t="s">
        <v>1685</v>
      </c>
      <c r="K227"/>
      <c r="L227"/>
      <c r="M227"/>
    </row>
    <row r="228" spans="1:13" ht="12.75">
      <c r="A228" s="116" t="s">
        <v>1686</v>
      </c>
      <c r="B228" s="117">
        <v>99</v>
      </c>
      <c r="C228" s="118" t="s">
        <v>2670</v>
      </c>
      <c r="D228" s="119" t="s">
        <v>3625</v>
      </c>
      <c r="E228" s="108" t="s">
        <v>2587</v>
      </c>
      <c r="F228" s="108" t="s">
        <v>3626</v>
      </c>
      <c r="G228" s="120" t="s">
        <v>1544</v>
      </c>
      <c r="H228" s="129"/>
      <c r="I228" s="121" t="s">
        <v>1545</v>
      </c>
      <c r="K228"/>
      <c r="L228"/>
      <c r="M228"/>
    </row>
    <row r="229" spans="1:13" ht="12.75">
      <c r="A229" s="122" t="s">
        <v>1846</v>
      </c>
      <c r="B229" s="171"/>
      <c r="C229" s="123" t="s">
        <v>2168</v>
      </c>
      <c r="D229" s="124" t="s">
        <v>781</v>
      </c>
      <c r="E229" s="125" t="s">
        <v>522</v>
      </c>
      <c r="F229" s="125" t="s">
        <v>698</v>
      </c>
      <c r="G229" s="126" t="s">
        <v>1687</v>
      </c>
      <c r="H229" s="128"/>
      <c r="I229" s="127" t="s">
        <v>1546</v>
      </c>
      <c r="K229"/>
      <c r="L229"/>
      <c r="M229"/>
    </row>
    <row r="230" spans="1:13" ht="12.75">
      <c r="A230" s="116" t="s">
        <v>1688</v>
      </c>
      <c r="B230" s="117">
        <v>145</v>
      </c>
      <c r="C230" s="118" t="s">
        <v>2712</v>
      </c>
      <c r="D230" s="119" t="s">
        <v>699</v>
      </c>
      <c r="E230" s="108" t="s">
        <v>700</v>
      </c>
      <c r="F230" s="108" t="s">
        <v>701</v>
      </c>
      <c r="G230" s="120" t="s">
        <v>1547</v>
      </c>
      <c r="H230" s="129"/>
      <c r="I230" s="121" t="s">
        <v>1548</v>
      </c>
      <c r="K230"/>
      <c r="L230"/>
      <c r="M230"/>
    </row>
    <row r="231" spans="1:13" ht="12.75">
      <c r="A231" s="122" t="s">
        <v>1792</v>
      </c>
      <c r="B231" s="171"/>
      <c r="C231" s="123" t="s">
        <v>2456</v>
      </c>
      <c r="D231" s="124" t="s">
        <v>782</v>
      </c>
      <c r="E231" s="125" t="s">
        <v>712</v>
      </c>
      <c r="F231" s="125" t="s">
        <v>703</v>
      </c>
      <c r="G231" s="126" t="s">
        <v>713</v>
      </c>
      <c r="H231" s="128"/>
      <c r="I231" s="127" t="s">
        <v>1549</v>
      </c>
      <c r="K231"/>
      <c r="L231"/>
      <c r="M231"/>
    </row>
    <row r="232" spans="1:13" ht="12.75">
      <c r="A232" s="116" t="s">
        <v>689</v>
      </c>
      <c r="B232" s="117">
        <v>124</v>
      </c>
      <c r="C232" s="118" t="s">
        <v>2695</v>
      </c>
      <c r="D232" s="119" t="s">
        <v>518</v>
      </c>
      <c r="E232" s="108" t="s">
        <v>519</v>
      </c>
      <c r="F232" s="108" t="s">
        <v>520</v>
      </c>
      <c r="G232" s="120" t="s">
        <v>1550</v>
      </c>
      <c r="H232" s="129"/>
      <c r="I232" s="121" t="s">
        <v>1551</v>
      </c>
      <c r="K232"/>
      <c r="L232"/>
      <c r="M232"/>
    </row>
    <row r="233" spans="1:13" ht="12.75">
      <c r="A233" s="122" t="s">
        <v>1847</v>
      </c>
      <c r="B233" s="171"/>
      <c r="C233" s="123" t="s">
        <v>1738</v>
      </c>
      <c r="D233" s="124" t="s">
        <v>783</v>
      </c>
      <c r="E233" s="125" t="s">
        <v>821</v>
      </c>
      <c r="F233" s="125" t="s">
        <v>522</v>
      </c>
      <c r="G233" s="126" t="s">
        <v>664</v>
      </c>
      <c r="H233" s="128"/>
      <c r="I233" s="127" t="s">
        <v>1552</v>
      </c>
      <c r="K233"/>
      <c r="L233"/>
      <c r="M233"/>
    </row>
    <row r="234" spans="1:13" ht="12.75">
      <c r="A234" s="116" t="s">
        <v>1689</v>
      </c>
      <c r="B234" s="117">
        <v>144</v>
      </c>
      <c r="C234" s="118" t="s">
        <v>2711</v>
      </c>
      <c r="D234" s="119" t="s">
        <v>556</v>
      </c>
      <c r="E234" s="108" t="s">
        <v>557</v>
      </c>
      <c r="F234" s="108" t="s">
        <v>520</v>
      </c>
      <c r="G234" s="120" t="s">
        <v>1553</v>
      </c>
      <c r="H234" s="129"/>
      <c r="I234" s="121" t="s">
        <v>1554</v>
      </c>
      <c r="K234"/>
      <c r="L234"/>
      <c r="M234"/>
    </row>
    <row r="235" spans="1:13" ht="12.75">
      <c r="A235" s="122" t="s">
        <v>1792</v>
      </c>
      <c r="B235" s="171"/>
      <c r="C235" s="123" t="s">
        <v>2451</v>
      </c>
      <c r="D235" s="124" t="s">
        <v>785</v>
      </c>
      <c r="E235" s="125" t="s">
        <v>732</v>
      </c>
      <c r="F235" s="125" t="s">
        <v>559</v>
      </c>
      <c r="G235" s="126" t="s">
        <v>708</v>
      </c>
      <c r="H235" s="128"/>
      <c r="I235" s="127" t="s">
        <v>1555</v>
      </c>
      <c r="K235"/>
      <c r="L235"/>
      <c r="M235"/>
    </row>
    <row r="236" spans="1:13" ht="12.75">
      <c r="A236" s="116" t="s">
        <v>1690</v>
      </c>
      <c r="B236" s="117">
        <v>150</v>
      </c>
      <c r="C236" s="118" t="s">
        <v>2717</v>
      </c>
      <c r="D236" s="119" t="s">
        <v>705</v>
      </c>
      <c r="E236" s="108" t="s">
        <v>3500</v>
      </c>
      <c r="F236" s="108" t="s">
        <v>706</v>
      </c>
      <c r="G236" s="120" t="s">
        <v>1556</v>
      </c>
      <c r="H236" s="129"/>
      <c r="I236" s="121" t="s">
        <v>1557</v>
      </c>
      <c r="K236"/>
      <c r="L236"/>
      <c r="M236"/>
    </row>
    <row r="237" spans="1:13" ht="12.75">
      <c r="A237" s="122" t="s">
        <v>1792</v>
      </c>
      <c r="B237" s="171"/>
      <c r="C237" s="123" t="s">
        <v>2456</v>
      </c>
      <c r="D237" s="124" t="s">
        <v>786</v>
      </c>
      <c r="E237" s="125" t="s">
        <v>823</v>
      </c>
      <c r="F237" s="125" t="s">
        <v>702</v>
      </c>
      <c r="G237" s="126" t="s">
        <v>1691</v>
      </c>
      <c r="H237" s="128"/>
      <c r="I237" s="127" t="s">
        <v>1558</v>
      </c>
      <c r="K237"/>
      <c r="L237"/>
      <c r="M237"/>
    </row>
    <row r="238" spans="1:13" ht="12.75">
      <c r="A238" s="116" t="s">
        <v>526</v>
      </c>
      <c r="B238" s="117">
        <v>121</v>
      </c>
      <c r="C238" s="118" t="s">
        <v>2693</v>
      </c>
      <c r="D238" s="119" t="s">
        <v>474</v>
      </c>
      <c r="E238" s="108" t="s">
        <v>475</v>
      </c>
      <c r="F238" s="108" t="s">
        <v>476</v>
      </c>
      <c r="G238" s="120" t="s">
        <v>1561</v>
      </c>
      <c r="H238" s="129"/>
      <c r="I238" s="121" t="s">
        <v>1559</v>
      </c>
      <c r="K238"/>
      <c r="L238"/>
      <c r="M238"/>
    </row>
    <row r="239" spans="1:13" ht="12.75">
      <c r="A239" s="122" t="s">
        <v>1847</v>
      </c>
      <c r="B239" s="171"/>
      <c r="C239" s="123" t="s">
        <v>2023</v>
      </c>
      <c r="D239" s="124" t="s">
        <v>790</v>
      </c>
      <c r="E239" s="125" t="s">
        <v>825</v>
      </c>
      <c r="F239" s="125" t="s">
        <v>715</v>
      </c>
      <c r="G239" s="126" t="s">
        <v>791</v>
      </c>
      <c r="H239" s="128"/>
      <c r="I239" s="127" t="s">
        <v>1560</v>
      </c>
      <c r="K239"/>
      <c r="L239"/>
      <c r="M239"/>
    </row>
    <row r="240" spans="1:13" ht="12.75">
      <c r="A240" s="116" t="s">
        <v>1562</v>
      </c>
      <c r="B240" s="117">
        <v>48</v>
      </c>
      <c r="C240" s="118" t="s">
        <v>2620</v>
      </c>
      <c r="D240" s="119" t="s">
        <v>2877</v>
      </c>
      <c r="E240" s="108" t="s">
        <v>2878</v>
      </c>
      <c r="F240" s="108" t="s">
        <v>2879</v>
      </c>
      <c r="G240" s="120" t="s">
        <v>1563</v>
      </c>
      <c r="H240" s="129" t="s">
        <v>1564</v>
      </c>
      <c r="I240" s="121" t="s">
        <v>1565</v>
      </c>
      <c r="K240"/>
      <c r="L240"/>
      <c r="M240"/>
    </row>
    <row r="241" spans="1:13" ht="12.75">
      <c r="A241" s="122" t="s">
        <v>1843</v>
      </c>
      <c r="B241" s="171"/>
      <c r="C241" s="123" t="s">
        <v>1842</v>
      </c>
      <c r="D241" s="124" t="s">
        <v>787</v>
      </c>
      <c r="E241" s="125" t="s">
        <v>2911</v>
      </c>
      <c r="F241" s="125" t="s">
        <v>709</v>
      </c>
      <c r="G241" s="126" t="s">
        <v>665</v>
      </c>
      <c r="H241" s="128"/>
      <c r="I241" s="127" t="s">
        <v>1566</v>
      </c>
      <c r="K241"/>
      <c r="L241"/>
      <c r="M241"/>
    </row>
    <row r="242" spans="1:13" ht="12.75">
      <c r="A242" s="116" t="s">
        <v>1567</v>
      </c>
      <c r="B242" s="117">
        <v>147</v>
      </c>
      <c r="C242" s="118" t="s">
        <v>2714</v>
      </c>
      <c r="D242" s="119" t="s">
        <v>710</v>
      </c>
      <c r="E242" s="108" t="s">
        <v>467</v>
      </c>
      <c r="F242" s="108" t="s">
        <v>711</v>
      </c>
      <c r="G242" s="120" t="s">
        <v>2527</v>
      </c>
      <c r="H242" s="129"/>
      <c r="I242" s="121" t="s">
        <v>1568</v>
      </c>
      <c r="K242"/>
      <c r="L242"/>
      <c r="M242"/>
    </row>
    <row r="243" spans="1:13" ht="12.75">
      <c r="A243" s="122" t="s">
        <v>1792</v>
      </c>
      <c r="B243" s="171"/>
      <c r="C243" s="123" t="s">
        <v>2456</v>
      </c>
      <c r="D243" s="124" t="s">
        <v>788</v>
      </c>
      <c r="E243" s="125" t="s">
        <v>824</v>
      </c>
      <c r="F243" s="125" t="s">
        <v>714</v>
      </c>
      <c r="G243" s="126" t="s">
        <v>1692</v>
      </c>
      <c r="H243" s="128"/>
      <c r="I243" s="127" t="s">
        <v>1569</v>
      </c>
      <c r="K243"/>
      <c r="L243"/>
      <c r="M243"/>
    </row>
    <row r="244" spans="1:13" ht="12.75">
      <c r="A244" s="116" t="s">
        <v>1570</v>
      </c>
      <c r="B244" s="117">
        <v>148</v>
      </c>
      <c r="C244" s="118" t="s">
        <v>2715</v>
      </c>
      <c r="D244" s="119" t="s">
        <v>718</v>
      </c>
      <c r="E244" s="108" t="s">
        <v>719</v>
      </c>
      <c r="F244" s="108" t="s">
        <v>720</v>
      </c>
      <c r="G244" s="120" t="s">
        <v>1571</v>
      </c>
      <c r="H244" s="129"/>
      <c r="I244" s="121" t="s">
        <v>1572</v>
      </c>
      <c r="K244"/>
      <c r="L244"/>
      <c r="M244"/>
    </row>
    <row r="245" spans="1:13" ht="12.75">
      <c r="A245" s="122" t="s">
        <v>1792</v>
      </c>
      <c r="B245" s="171"/>
      <c r="C245" s="123" t="s">
        <v>2466</v>
      </c>
      <c r="D245" s="124" t="s">
        <v>793</v>
      </c>
      <c r="E245" s="125" t="s">
        <v>726</v>
      </c>
      <c r="F245" s="125" t="s">
        <v>722</v>
      </c>
      <c r="G245" s="126" t="s">
        <v>1693</v>
      </c>
      <c r="H245" s="128"/>
      <c r="I245" s="127" t="s">
        <v>1573</v>
      </c>
      <c r="K245"/>
      <c r="L245"/>
      <c r="M245"/>
    </row>
    <row r="246" spans="1:13" ht="12.75">
      <c r="A246" s="116" t="s">
        <v>1574</v>
      </c>
      <c r="B246" s="117">
        <v>149</v>
      </c>
      <c r="C246" s="118" t="s">
        <v>2716</v>
      </c>
      <c r="D246" s="119" t="s">
        <v>723</v>
      </c>
      <c r="E246" s="108" t="s">
        <v>724</v>
      </c>
      <c r="F246" s="108" t="s">
        <v>725</v>
      </c>
      <c r="G246" s="120" t="s">
        <v>1575</v>
      </c>
      <c r="H246" s="129"/>
      <c r="I246" s="121" t="s">
        <v>1576</v>
      </c>
      <c r="K246"/>
      <c r="L246"/>
      <c r="M246"/>
    </row>
    <row r="247" spans="1:13" ht="12.75">
      <c r="A247" s="122" t="s">
        <v>1792</v>
      </c>
      <c r="B247" s="171"/>
      <c r="C247" s="123" t="s">
        <v>2456</v>
      </c>
      <c r="D247" s="124" t="s">
        <v>794</v>
      </c>
      <c r="E247" s="125" t="s">
        <v>707</v>
      </c>
      <c r="F247" s="125" t="s">
        <v>728</v>
      </c>
      <c r="G247" s="126" t="s">
        <v>1694</v>
      </c>
      <c r="H247" s="128"/>
      <c r="I247" s="127" t="s">
        <v>1577</v>
      </c>
      <c r="K247"/>
      <c r="L247"/>
      <c r="M247"/>
    </row>
    <row r="248" spans="1:13" ht="12.75">
      <c r="A248" s="116" t="s">
        <v>684</v>
      </c>
      <c r="B248" s="117">
        <v>142</v>
      </c>
      <c r="C248" s="118" t="s">
        <v>2653</v>
      </c>
      <c r="D248" s="119" t="s">
        <v>681</v>
      </c>
      <c r="E248" s="108" t="s">
        <v>682</v>
      </c>
      <c r="F248" s="108" t="s">
        <v>683</v>
      </c>
      <c r="G248" s="120" t="s">
        <v>2730</v>
      </c>
      <c r="H248" s="129"/>
      <c r="I248" s="121" t="s">
        <v>1578</v>
      </c>
      <c r="K248"/>
      <c r="L248"/>
      <c r="M248"/>
    </row>
    <row r="249" spans="1:13" ht="12.75">
      <c r="A249" s="122" t="s">
        <v>1830</v>
      </c>
      <c r="B249" s="171"/>
      <c r="C249" s="123" t="s">
        <v>2204</v>
      </c>
      <c r="D249" s="124" t="s">
        <v>796</v>
      </c>
      <c r="E249" s="125" t="s">
        <v>827</v>
      </c>
      <c r="F249" s="125" t="s">
        <v>563</v>
      </c>
      <c r="G249" s="126" t="s">
        <v>567</v>
      </c>
      <c r="H249" s="128"/>
      <c r="I249" s="127" t="s">
        <v>1579</v>
      </c>
      <c r="K249"/>
      <c r="L249"/>
      <c r="M249"/>
    </row>
    <row r="250" spans="1:13" ht="12.75">
      <c r="A250" s="116" t="s">
        <v>716</v>
      </c>
      <c r="B250" s="117">
        <v>141</v>
      </c>
      <c r="C250" s="118" t="s">
        <v>2682</v>
      </c>
      <c r="D250" s="119" t="s">
        <v>568</v>
      </c>
      <c r="E250" s="108" t="s">
        <v>569</v>
      </c>
      <c r="F250" s="108" t="s">
        <v>570</v>
      </c>
      <c r="G250" s="120" t="s">
        <v>2559</v>
      </c>
      <c r="H250" s="129"/>
      <c r="I250" s="121" t="s">
        <v>1580</v>
      </c>
      <c r="K250"/>
      <c r="L250"/>
      <c r="M250"/>
    </row>
    <row r="251" spans="1:13" ht="12.75">
      <c r="A251" s="122" t="s">
        <v>1830</v>
      </c>
      <c r="B251" s="171"/>
      <c r="C251" s="123" t="s">
        <v>2290</v>
      </c>
      <c r="D251" s="124" t="s">
        <v>795</v>
      </c>
      <c r="E251" s="125" t="s">
        <v>826</v>
      </c>
      <c r="F251" s="125" t="s">
        <v>691</v>
      </c>
      <c r="G251" s="126" t="s">
        <v>1695</v>
      </c>
      <c r="H251" s="128"/>
      <c r="I251" s="127" t="s">
        <v>1581</v>
      </c>
      <c r="K251"/>
      <c r="L251"/>
      <c r="M251"/>
    </row>
    <row r="252" spans="1:13" ht="12.75">
      <c r="A252" s="116" t="s">
        <v>692</v>
      </c>
      <c r="B252" s="117">
        <v>18</v>
      </c>
      <c r="C252" s="118" t="s">
        <v>2590</v>
      </c>
      <c r="D252" s="119" t="s">
        <v>2725</v>
      </c>
      <c r="E252" s="108" t="s">
        <v>2726</v>
      </c>
      <c r="F252" s="108" t="s">
        <v>2727</v>
      </c>
      <c r="G252" s="120" t="s">
        <v>1632</v>
      </c>
      <c r="H252" s="129"/>
      <c r="I252" s="121" t="s">
        <v>1633</v>
      </c>
      <c r="K252"/>
      <c r="L252"/>
      <c r="M252"/>
    </row>
    <row r="253" spans="1:13" ht="12.75">
      <c r="A253" s="122" t="s">
        <v>1701</v>
      </c>
      <c r="B253" s="171"/>
      <c r="C253" s="123" t="s">
        <v>1867</v>
      </c>
      <c r="D253" s="124" t="s">
        <v>2566</v>
      </c>
      <c r="E253" s="125" t="s">
        <v>2567</v>
      </c>
      <c r="F253" s="125" t="s">
        <v>2582</v>
      </c>
      <c r="G253" s="126" t="s">
        <v>1634</v>
      </c>
      <c r="H253" s="128"/>
      <c r="I253" s="127" t="s">
        <v>1635</v>
      </c>
      <c r="K253"/>
      <c r="L253"/>
      <c r="M253"/>
    </row>
    <row r="254" spans="1:13" ht="12.75">
      <c r="A254" s="116" t="s">
        <v>1636</v>
      </c>
      <c r="B254" s="117">
        <v>151</v>
      </c>
      <c r="C254" s="118" t="s">
        <v>2718</v>
      </c>
      <c r="D254" s="119" t="s">
        <v>729</v>
      </c>
      <c r="E254" s="108" t="s">
        <v>730</v>
      </c>
      <c r="F254" s="108" t="s">
        <v>731</v>
      </c>
      <c r="G254" s="120" t="s">
        <v>1582</v>
      </c>
      <c r="H254" s="129"/>
      <c r="I254" s="121" t="s">
        <v>1583</v>
      </c>
      <c r="K254"/>
      <c r="L254"/>
      <c r="M254"/>
    </row>
    <row r="255" spans="1:13" ht="12.75">
      <c r="A255" s="122" t="s">
        <v>1792</v>
      </c>
      <c r="B255" s="171"/>
      <c r="C255" s="123" t="s">
        <v>2451</v>
      </c>
      <c r="D255" s="124" t="s">
        <v>797</v>
      </c>
      <c r="E255" s="125" t="s">
        <v>721</v>
      </c>
      <c r="F255" s="125" t="s">
        <v>733</v>
      </c>
      <c r="G255" s="126" t="s">
        <v>727</v>
      </c>
      <c r="H255" s="128"/>
      <c r="I255" s="127" t="s">
        <v>1584</v>
      </c>
      <c r="K255"/>
      <c r="L255"/>
      <c r="M255"/>
    </row>
    <row r="256" spans="1:13" ht="12.75">
      <c r="A256" s="116" t="s">
        <v>1637</v>
      </c>
      <c r="B256" s="117">
        <v>152</v>
      </c>
      <c r="C256" s="118" t="s">
        <v>2719</v>
      </c>
      <c r="D256" s="119" t="s">
        <v>738</v>
      </c>
      <c r="E256" s="108" t="s">
        <v>739</v>
      </c>
      <c r="F256" s="108" t="s">
        <v>2793</v>
      </c>
      <c r="G256" s="120" t="s">
        <v>1585</v>
      </c>
      <c r="H256" s="129"/>
      <c r="I256" s="121" t="s">
        <v>1586</v>
      </c>
      <c r="K256"/>
      <c r="L256"/>
      <c r="M256"/>
    </row>
    <row r="257" spans="1:13" ht="12.75">
      <c r="A257" s="122" t="s">
        <v>1792</v>
      </c>
      <c r="B257" s="171"/>
      <c r="C257" s="123" t="s">
        <v>2456</v>
      </c>
      <c r="D257" s="124" t="s">
        <v>799</v>
      </c>
      <c r="E257" s="125" t="s">
        <v>829</v>
      </c>
      <c r="F257" s="125" t="s">
        <v>726</v>
      </c>
      <c r="G257" s="126" t="s">
        <v>1696</v>
      </c>
      <c r="H257" s="128"/>
      <c r="I257" s="127" t="s">
        <v>1587</v>
      </c>
      <c r="K257"/>
      <c r="L257"/>
      <c r="M257"/>
    </row>
    <row r="258" spans="1:13" ht="12.75">
      <c r="A258" s="116" t="s">
        <v>1638</v>
      </c>
      <c r="B258" s="117">
        <v>154</v>
      </c>
      <c r="C258" s="118" t="s">
        <v>2721</v>
      </c>
      <c r="D258" s="119" t="s">
        <v>734</v>
      </c>
      <c r="E258" s="108" t="s">
        <v>735</v>
      </c>
      <c r="F258" s="108" t="s">
        <v>736</v>
      </c>
      <c r="G258" s="120" t="s">
        <v>1588</v>
      </c>
      <c r="H258" s="129"/>
      <c r="I258" s="121" t="s">
        <v>1589</v>
      </c>
      <c r="K258"/>
      <c r="L258"/>
      <c r="M258"/>
    </row>
    <row r="259" spans="1:13" ht="12.75">
      <c r="A259" s="122" t="s">
        <v>1792</v>
      </c>
      <c r="B259" s="171"/>
      <c r="C259" s="123" t="s">
        <v>2456</v>
      </c>
      <c r="D259" s="124" t="s">
        <v>798</v>
      </c>
      <c r="E259" s="125" t="s">
        <v>828</v>
      </c>
      <c r="F259" s="125" t="s">
        <v>737</v>
      </c>
      <c r="G259" s="126" t="s">
        <v>1697</v>
      </c>
      <c r="H259" s="128"/>
      <c r="I259" s="127" t="s">
        <v>1590</v>
      </c>
      <c r="K259"/>
      <c r="L259"/>
      <c r="M259"/>
    </row>
    <row r="260" spans="1:13" ht="12.75">
      <c r="A260" s="116" t="s">
        <v>1594</v>
      </c>
      <c r="B260" s="117">
        <v>153</v>
      </c>
      <c r="C260" s="118" t="s">
        <v>2720</v>
      </c>
      <c r="D260" s="119" t="s">
        <v>740</v>
      </c>
      <c r="E260" s="108" t="s">
        <v>741</v>
      </c>
      <c r="F260" s="108" t="s">
        <v>742</v>
      </c>
      <c r="G260" s="120" t="s">
        <v>1591</v>
      </c>
      <c r="H260" s="129"/>
      <c r="I260" s="121" t="s">
        <v>1592</v>
      </c>
      <c r="K260"/>
      <c r="L260"/>
      <c r="M260"/>
    </row>
    <row r="261" spans="1:13" ht="12.75">
      <c r="A261" s="122" t="s">
        <v>1792</v>
      </c>
      <c r="B261" s="171"/>
      <c r="C261" s="123" t="s">
        <v>2466</v>
      </c>
      <c r="D261" s="124" t="s">
        <v>800</v>
      </c>
      <c r="E261" s="125" t="s">
        <v>743</v>
      </c>
      <c r="F261" s="125" t="s">
        <v>732</v>
      </c>
      <c r="G261" s="126" t="s">
        <v>1698</v>
      </c>
      <c r="H261" s="128"/>
      <c r="I261" s="127" t="s">
        <v>1593</v>
      </c>
      <c r="K261"/>
      <c r="L261"/>
      <c r="M261"/>
    </row>
    <row r="262" spans="1:13" ht="12.75">
      <c r="A262" s="116" t="s">
        <v>1598</v>
      </c>
      <c r="B262" s="117">
        <v>46</v>
      </c>
      <c r="C262" s="118" t="s">
        <v>2618</v>
      </c>
      <c r="D262" s="119" t="s">
        <v>3508</v>
      </c>
      <c r="E262" s="108" t="s">
        <v>2865</v>
      </c>
      <c r="F262" s="108" t="s">
        <v>3509</v>
      </c>
      <c r="G262" s="120" t="s">
        <v>1595</v>
      </c>
      <c r="H262" s="129" t="s">
        <v>3510</v>
      </c>
      <c r="I262" s="121" t="s">
        <v>1596</v>
      </c>
      <c r="K262"/>
      <c r="L262"/>
      <c r="M262"/>
    </row>
    <row r="263" spans="1:13" ht="12.75">
      <c r="A263" s="122" t="s">
        <v>1854</v>
      </c>
      <c r="B263" s="171"/>
      <c r="C263" s="123" t="s">
        <v>1723</v>
      </c>
      <c r="D263" s="124" t="s">
        <v>802</v>
      </c>
      <c r="E263" s="125" t="s">
        <v>2917</v>
      </c>
      <c r="F263" s="125" t="s">
        <v>2844</v>
      </c>
      <c r="G263" s="126" t="s">
        <v>2816</v>
      </c>
      <c r="H263" s="128"/>
      <c r="I263" s="127" t="s">
        <v>1597</v>
      </c>
      <c r="K263"/>
      <c r="L263"/>
      <c r="M263"/>
    </row>
    <row r="264" spans="1:13" ht="12.75">
      <c r="A264" s="116" t="s">
        <v>1639</v>
      </c>
      <c r="B264" s="117">
        <v>98</v>
      </c>
      <c r="C264" s="118" t="s">
        <v>2669</v>
      </c>
      <c r="D264" s="119" t="s">
        <v>3628</v>
      </c>
      <c r="E264" s="108" t="s">
        <v>3629</v>
      </c>
      <c r="F264" s="108" t="s">
        <v>3630</v>
      </c>
      <c r="G264" s="120" t="s">
        <v>1599</v>
      </c>
      <c r="H264" s="129"/>
      <c r="I264" s="121" t="s">
        <v>1600</v>
      </c>
      <c r="K264"/>
      <c r="L264"/>
      <c r="M264"/>
    </row>
    <row r="265" spans="1:13" ht="12.75">
      <c r="A265" s="122" t="s">
        <v>1701</v>
      </c>
      <c r="B265" s="171"/>
      <c r="C265" s="123" t="s">
        <v>1867</v>
      </c>
      <c r="D265" s="124" t="s">
        <v>801</v>
      </c>
      <c r="E265" s="125" t="s">
        <v>830</v>
      </c>
      <c r="F265" s="125" t="s">
        <v>743</v>
      </c>
      <c r="G265" s="126" t="s">
        <v>1699</v>
      </c>
      <c r="H265" s="128"/>
      <c r="I265" s="127" t="s">
        <v>1601</v>
      </c>
      <c r="K265"/>
      <c r="L265"/>
      <c r="M265"/>
    </row>
    <row r="266" spans="1:13" ht="12.75">
      <c r="A266" s="116" t="s">
        <v>1640</v>
      </c>
      <c r="B266" s="117">
        <v>134</v>
      </c>
      <c r="C266" s="118" t="s">
        <v>2705</v>
      </c>
      <c r="D266" s="119" t="s">
        <v>524</v>
      </c>
      <c r="E266" s="108" t="s">
        <v>2824</v>
      </c>
      <c r="F266" s="108" t="s">
        <v>525</v>
      </c>
      <c r="G266" s="120" t="s">
        <v>1487</v>
      </c>
      <c r="H266" s="129"/>
      <c r="I266" s="121" t="s">
        <v>1602</v>
      </c>
      <c r="K266"/>
      <c r="L266"/>
      <c r="M266"/>
    </row>
    <row r="267" spans="1:13" ht="12.75">
      <c r="A267" s="122" t="s">
        <v>1831</v>
      </c>
      <c r="B267" s="171"/>
      <c r="C267" s="123" t="s">
        <v>2243</v>
      </c>
      <c r="D267" s="124" t="s">
        <v>803</v>
      </c>
      <c r="E267" s="125" t="s">
        <v>3627</v>
      </c>
      <c r="F267" s="125" t="s">
        <v>744</v>
      </c>
      <c r="G267" s="126" t="s">
        <v>666</v>
      </c>
      <c r="H267" s="128"/>
      <c r="I267" s="127" t="s">
        <v>1603</v>
      </c>
      <c r="K267"/>
      <c r="L267"/>
      <c r="M267"/>
    </row>
    <row r="268" spans="1:13" ht="12.75">
      <c r="A268" s="116" t="s">
        <v>1641</v>
      </c>
      <c r="B268" s="117">
        <v>85</v>
      </c>
      <c r="C268" s="118" t="s">
        <v>2656</v>
      </c>
      <c r="D268" s="119" t="s">
        <v>3586</v>
      </c>
      <c r="E268" s="108" t="s">
        <v>3587</v>
      </c>
      <c r="F268" s="108" t="s">
        <v>3588</v>
      </c>
      <c r="G268" s="120" t="s">
        <v>1604</v>
      </c>
      <c r="H268" s="129"/>
      <c r="I268" s="121" t="s">
        <v>1605</v>
      </c>
      <c r="K268"/>
      <c r="L268"/>
      <c r="M268"/>
    </row>
    <row r="269" spans="1:13" ht="12.75">
      <c r="A269" s="122" t="s">
        <v>1830</v>
      </c>
      <c r="B269" s="171"/>
      <c r="C269" s="123" t="s">
        <v>1972</v>
      </c>
      <c r="D269" s="124" t="s">
        <v>804</v>
      </c>
      <c r="E269" s="125" t="s">
        <v>912</v>
      </c>
      <c r="F269" s="125" t="s">
        <v>452</v>
      </c>
      <c r="G269" s="126" t="s">
        <v>667</v>
      </c>
      <c r="H269" s="128"/>
      <c r="I269" s="127" t="s">
        <v>1606</v>
      </c>
      <c r="K269"/>
      <c r="L269"/>
      <c r="M269"/>
    </row>
    <row r="270" spans="1:13" ht="12.75">
      <c r="A270" s="116" t="s">
        <v>1642</v>
      </c>
      <c r="B270" s="117">
        <v>156</v>
      </c>
      <c r="C270" s="118" t="s">
        <v>2631</v>
      </c>
      <c r="D270" s="119" t="s">
        <v>564</v>
      </c>
      <c r="E270" s="108" t="s">
        <v>565</v>
      </c>
      <c r="F270" s="108" t="s">
        <v>566</v>
      </c>
      <c r="G270" s="120" t="s">
        <v>1643</v>
      </c>
      <c r="H270" s="129"/>
      <c r="I270" s="121" t="s">
        <v>1644</v>
      </c>
      <c r="K270"/>
      <c r="L270"/>
      <c r="M270"/>
    </row>
    <row r="271" spans="1:13" ht="12.75">
      <c r="A271" s="122" t="s">
        <v>1830</v>
      </c>
      <c r="B271" s="171"/>
      <c r="C271" s="123" t="s">
        <v>2204</v>
      </c>
      <c r="D271" s="124" t="s">
        <v>792</v>
      </c>
      <c r="E271" s="125" t="s">
        <v>817</v>
      </c>
      <c r="F271" s="125" t="s">
        <v>717</v>
      </c>
      <c r="G271" s="126" t="s">
        <v>1645</v>
      </c>
      <c r="H271" s="128"/>
      <c r="I271" s="127" t="s">
        <v>1646</v>
      </c>
      <c r="K271"/>
      <c r="L271"/>
      <c r="M271"/>
    </row>
    <row r="272" spans="1:13" ht="12.75">
      <c r="A272" s="116" t="s">
        <v>1647</v>
      </c>
      <c r="B272" s="117">
        <v>127</v>
      </c>
      <c r="C272" s="118" t="s">
        <v>2698</v>
      </c>
      <c r="D272" s="119" t="s">
        <v>561</v>
      </c>
      <c r="E272" s="108" t="s">
        <v>562</v>
      </c>
      <c r="F272" s="108" t="s">
        <v>2931</v>
      </c>
      <c r="G272" s="120" t="s">
        <v>1643</v>
      </c>
      <c r="H272" s="129" t="s">
        <v>834</v>
      </c>
      <c r="I272" s="121" t="s">
        <v>1648</v>
      </c>
      <c r="K272"/>
      <c r="L272"/>
      <c r="M272"/>
    </row>
    <row r="273" spans="1:13" ht="12.75">
      <c r="A273" s="122" t="s">
        <v>1830</v>
      </c>
      <c r="B273" s="171"/>
      <c r="C273" s="123" t="s">
        <v>1983</v>
      </c>
      <c r="D273" s="124" t="s">
        <v>789</v>
      </c>
      <c r="E273" s="125" t="s">
        <v>933</v>
      </c>
      <c r="F273" s="125" t="s">
        <v>477</v>
      </c>
      <c r="G273" s="126" t="s">
        <v>1645</v>
      </c>
      <c r="H273" s="128"/>
      <c r="I273" s="127" t="s">
        <v>1649</v>
      </c>
      <c r="K273"/>
      <c r="L273"/>
      <c r="M273"/>
    </row>
    <row r="274" spans="1:13" ht="12.75">
      <c r="A274" s="116" t="s">
        <v>897</v>
      </c>
      <c r="B274" s="117">
        <v>57</v>
      </c>
      <c r="C274" s="118" t="s">
        <v>2629</v>
      </c>
      <c r="D274" s="119" t="s">
        <v>2908</v>
      </c>
      <c r="E274" s="108" t="s">
        <v>806</v>
      </c>
      <c r="F274" s="108" t="s">
        <v>898</v>
      </c>
      <c r="G274" s="120" t="s">
        <v>1650</v>
      </c>
      <c r="H274" s="129"/>
      <c r="I274" s="121" t="s">
        <v>1651</v>
      </c>
      <c r="K274"/>
      <c r="L274"/>
      <c r="M274"/>
    </row>
    <row r="275" spans="1:13" ht="12.75">
      <c r="A275" s="122" t="s">
        <v>1843</v>
      </c>
      <c r="B275" s="171"/>
      <c r="C275" s="123" t="s">
        <v>1867</v>
      </c>
      <c r="D275" s="124" t="s">
        <v>758</v>
      </c>
      <c r="E275" s="125" t="s">
        <v>527</v>
      </c>
      <c r="F275" s="125" t="s">
        <v>805</v>
      </c>
      <c r="G275" s="126" t="s">
        <v>1652</v>
      </c>
      <c r="H275" s="128"/>
      <c r="I275" s="127" t="s">
        <v>1653</v>
      </c>
      <c r="K275"/>
      <c r="L275"/>
      <c r="M275"/>
    </row>
    <row r="276" spans="1:13" ht="12.75">
      <c r="A276" s="116" t="s">
        <v>899</v>
      </c>
      <c r="B276" s="117">
        <v>62</v>
      </c>
      <c r="C276" s="118" t="s">
        <v>2634</v>
      </c>
      <c r="D276" s="119" t="s">
        <v>812</v>
      </c>
      <c r="E276" s="108" t="s">
        <v>3567</v>
      </c>
      <c r="F276" s="108" t="s">
        <v>895</v>
      </c>
      <c r="G276" s="120" t="s">
        <v>1654</v>
      </c>
      <c r="H276" s="129"/>
      <c r="I276" s="121" t="s">
        <v>1655</v>
      </c>
      <c r="K276"/>
      <c r="L276"/>
      <c r="M276"/>
    </row>
    <row r="277" spans="1:13" ht="12.75">
      <c r="A277" s="122" t="s">
        <v>1831</v>
      </c>
      <c r="B277" s="171"/>
      <c r="C277" s="123" t="s">
        <v>2204</v>
      </c>
      <c r="D277" s="124" t="s">
        <v>3491</v>
      </c>
      <c r="E277" s="125" t="s">
        <v>917</v>
      </c>
      <c r="F277" s="125" t="s">
        <v>896</v>
      </c>
      <c r="G277" s="126" t="s">
        <v>1656</v>
      </c>
      <c r="H277" s="128"/>
      <c r="I277" s="127" t="s">
        <v>1657</v>
      </c>
      <c r="K277"/>
      <c r="L277"/>
      <c r="M277"/>
    </row>
    <row r="278" spans="1:13" ht="12.75">
      <c r="A278" s="116" t="s">
        <v>745</v>
      </c>
      <c r="B278" s="117">
        <v>10</v>
      </c>
      <c r="C278" s="118" t="s">
        <v>2584</v>
      </c>
      <c r="D278" s="119" t="s">
        <v>2585</v>
      </c>
      <c r="E278" s="108" t="s">
        <v>2586</v>
      </c>
      <c r="F278" s="108" t="s">
        <v>2587</v>
      </c>
      <c r="G278" s="120" t="s">
        <v>1607</v>
      </c>
      <c r="H278" s="129"/>
      <c r="I278" s="121" t="s">
        <v>1608</v>
      </c>
      <c r="K278"/>
      <c r="L278"/>
      <c r="M278"/>
    </row>
    <row r="279" spans="1:13" ht="12.75">
      <c r="A279" s="122" t="s">
        <v>1843</v>
      </c>
      <c r="B279" s="171"/>
      <c r="C279" s="123" t="s">
        <v>1867</v>
      </c>
      <c r="D279" s="124" t="s">
        <v>2573</v>
      </c>
      <c r="E279" s="125" t="s">
        <v>1609</v>
      </c>
      <c r="F279" s="125" t="s">
        <v>435</v>
      </c>
      <c r="G279" s="126" t="s">
        <v>2529</v>
      </c>
      <c r="H279" s="128"/>
      <c r="I279" s="127" t="s">
        <v>1610</v>
      </c>
      <c r="K279"/>
      <c r="L279"/>
      <c r="M279"/>
    </row>
    <row r="280" spans="1:13" ht="12.75">
      <c r="A280" s="116" t="s">
        <v>1658</v>
      </c>
      <c r="B280" s="117">
        <v>38</v>
      </c>
      <c r="C280" s="118" t="s">
        <v>2610</v>
      </c>
      <c r="D280" s="119" t="s">
        <v>813</v>
      </c>
      <c r="E280" s="108" t="s">
        <v>900</v>
      </c>
      <c r="F280" s="108" t="s">
        <v>901</v>
      </c>
      <c r="G280" s="120" t="s">
        <v>1654</v>
      </c>
      <c r="H280" s="129"/>
      <c r="I280" s="121" t="s">
        <v>1659</v>
      </c>
      <c r="K280"/>
      <c r="L280"/>
      <c r="M280"/>
    </row>
    <row r="281" spans="1:13" ht="12.75">
      <c r="A281" s="122" t="s">
        <v>1846</v>
      </c>
      <c r="B281" s="171"/>
      <c r="C281" s="123" t="s">
        <v>2142</v>
      </c>
      <c r="D281" s="124" t="s">
        <v>3551</v>
      </c>
      <c r="E281" s="125" t="s">
        <v>902</v>
      </c>
      <c r="F281" s="125" t="s">
        <v>903</v>
      </c>
      <c r="G281" s="126" t="s">
        <v>831</v>
      </c>
      <c r="H281" s="128"/>
      <c r="I281" s="127" t="s">
        <v>1660</v>
      </c>
      <c r="K281"/>
      <c r="L281"/>
      <c r="M281"/>
    </row>
    <row r="282" spans="1:13" ht="12.75">
      <c r="A282" s="116" t="s">
        <v>904</v>
      </c>
      <c r="B282" s="117">
        <v>77</v>
      </c>
      <c r="C282" s="118" t="s">
        <v>2648</v>
      </c>
      <c r="D282" s="119" t="s">
        <v>811</v>
      </c>
      <c r="E282" s="108" t="s">
        <v>905</v>
      </c>
      <c r="F282" s="108" t="s">
        <v>906</v>
      </c>
      <c r="G282" s="120" t="s">
        <v>1661</v>
      </c>
      <c r="H282" s="129"/>
      <c r="I282" s="121" t="s">
        <v>1662</v>
      </c>
      <c r="K282"/>
      <c r="L282"/>
      <c r="M282"/>
    </row>
    <row r="283" spans="1:13" ht="12.75">
      <c r="A283" s="122" t="s">
        <v>1847</v>
      </c>
      <c r="B283" s="171"/>
      <c r="C283" s="123" t="s">
        <v>2109</v>
      </c>
      <c r="D283" s="124" t="s">
        <v>2902</v>
      </c>
      <c r="E283" s="125" t="s">
        <v>907</v>
      </c>
      <c r="F283" s="125" t="s">
        <v>908</v>
      </c>
      <c r="G283" s="126" t="s">
        <v>1663</v>
      </c>
      <c r="H283" s="128"/>
      <c r="I283" s="127" t="s">
        <v>1664</v>
      </c>
      <c r="K283"/>
      <c r="L283"/>
      <c r="M283"/>
    </row>
    <row r="284" spans="1:13" ht="12.75">
      <c r="A284" s="116" t="s">
        <v>1665</v>
      </c>
      <c r="B284" s="117">
        <v>36</v>
      </c>
      <c r="C284" s="118" t="s">
        <v>2608</v>
      </c>
      <c r="D284" s="119" t="s">
        <v>816</v>
      </c>
      <c r="E284" s="108" t="s">
        <v>900</v>
      </c>
      <c r="F284" s="108" t="s">
        <v>901</v>
      </c>
      <c r="G284" s="120" t="s">
        <v>1654</v>
      </c>
      <c r="H284" s="129"/>
      <c r="I284" s="121" t="s">
        <v>1666</v>
      </c>
      <c r="K284"/>
      <c r="L284"/>
      <c r="M284"/>
    </row>
    <row r="285" spans="1:13" ht="12.75">
      <c r="A285" s="122" t="s">
        <v>1846</v>
      </c>
      <c r="B285" s="171"/>
      <c r="C285" s="123" t="s">
        <v>2168</v>
      </c>
      <c r="D285" s="124" t="s">
        <v>528</v>
      </c>
      <c r="E285" s="125" t="s">
        <v>902</v>
      </c>
      <c r="F285" s="125" t="s">
        <v>903</v>
      </c>
      <c r="G285" s="126" t="s">
        <v>831</v>
      </c>
      <c r="H285" s="128"/>
      <c r="I285" s="127" t="s">
        <v>1667</v>
      </c>
      <c r="K285"/>
      <c r="L285"/>
      <c r="M285"/>
    </row>
    <row r="286" spans="1:13" ht="12.75">
      <c r="A286" s="116" t="s">
        <v>1668</v>
      </c>
      <c r="B286" s="117">
        <v>69</v>
      </c>
      <c r="C286" s="118" t="s">
        <v>2641</v>
      </c>
      <c r="D286" s="119" t="s">
        <v>2771</v>
      </c>
      <c r="E286" s="108" t="s">
        <v>900</v>
      </c>
      <c r="F286" s="108" t="s">
        <v>901</v>
      </c>
      <c r="G286" s="120" t="s">
        <v>1654</v>
      </c>
      <c r="H286" s="129"/>
      <c r="I286" s="121" t="s">
        <v>1669</v>
      </c>
      <c r="K286"/>
      <c r="L286"/>
      <c r="M286"/>
    </row>
    <row r="287" spans="1:13" ht="12.75">
      <c r="A287" s="122" t="s">
        <v>1846</v>
      </c>
      <c r="B287" s="171"/>
      <c r="C287" s="123" t="s">
        <v>2139</v>
      </c>
      <c r="D287" s="124" t="s">
        <v>504</v>
      </c>
      <c r="E287" s="125" t="s">
        <v>902</v>
      </c>
      <c r="F287" s="125" t="s">
        <v>903</v>
      </c>
      <c r="G287" s="126" t="s">
        <v>831</v>
      </c>
      <c r="H287" s="128"/>
      <c r="I287" s="127" t="s">
        <v>1670</v>
      </c>
      <c r="K287"/>
      <c r="L287"/>
      <c r="M287"/>
    </row>
    <row r="288" spans="1:13" ht="12.75">
      <c r="A288" s="116" t="s">
        <v>909</v>
      </c>
      <c r="B288" s="117">
        <v>136</v>
      </c>
      <c r="C288" s="118" t="s">
        <v>2707</v>
      </c>
      <c r="D288" s="119" t="s">
        <v>710</v>
      </c>
      <c r="E288" s="108" t="s">
        <v>910</v>
      </c>
      <c r="F288" s="108" t="s">
        <v>895</v>
      </c>
      <c r="G288" s="120" t="s">
        <v>1654</v>
      </c>
      <c r="H288" s="129"/>
      <c r="I288" s="121" t="s">
        <v>1671</v>
      </c>
      <c r="K288"/>
      <c r="L288"/>
      <c r="M288"/>
    </row>
    <row r="289" spans="1:13" ht="12.75">
      <c r="A289" s="122" t="s">
        <v>1831</v>
      </c>
      <c r="B289" s="171"/>
      <c r="C289" s="123" t="s">
        <v>2223</v>
      </c>
      <c r="D289" s="124" t="s">
        <v>818</v>
      </c>
      <c r="E289" s="125" t="s">
        <v>911</v>
      </c>
      <c r="F289" s="125" t="s">
        <v>896</v>
      </c>
      <c r="G289" s="126" t="s">
        <v>1656</v>
      </c>
      <c r="H289" s="128"/>
      <c r="I289" s="127" t="s">
        <v>1672</v>
      </c>
      <c r="K289"/>
      <c r="L289"/>
      <c r="M289"/>
    </row>
    <row r="290" spans="1:13" ht="12.75">
      <c r="A290" s="116" t="s">
        <v>1673</v>
      </c>
      <c r="B290" s="117">
        <v>70</v>
      </c>
      <c r="C290" s="118" t="s">
        <v>2642</v>
      </c>
      <c r="D290" s="119" t="s">
        <v>913</v>
      </c>
      <c r="E290" s="108" t="s">
        <v>905</v>
      </c>
      <c r="F290" s="108" t="s">
        <v>906</v>
      </c>
      <c r="G290" s="120" t="s">
        <v>1661</v>
      </c>
      <c r="H290" s="129"/>
      <c r="I290" s="121" t="s">
        <v>1674</v>
      </c>
      <c r="K290"/>
      <c r="L290"/>
      <c r="M290"/>
    </row>
    <row r="291" spans="1:13" ht="12.75">
      <c r="A291" s="122" t="s">
        <v>1847</v>
      </c>
      <c r="B291" s="171"/>
      <c r="C291" s="123" t="s">
        <v>2271</v>
      </c>
      <c r="D291" s="124" t="s">
        <v>914</v>
      </c>
      <c r="E291" s="125" t="s">
        <v>907</v>
      </c>
      <c r="F291" s="125" t="s">
        <v>908</v>
      </c>
      <c r="G291" s="126" t="s">
        <v>1663</v>
      </c>
      <c r="H291" s="128"/>
      <c r="I291" s="127" t="s">
        <v>1675</v>
      </c>
      <c r="K291"/>
      <c r="L291"/>
      <c r="M291"/>
    </row>
    <row r="292" spans="1:13" ht="12.75">
      <c r="A292" s="116" t="s">
        <v>1676</v>
      </c>
      <c r="B292" s="117">
        <v>102</v>
      </c>
      <c r="C292" s="118" t="s">
        <v>2673</v>
      </c>
      <c r="D292" s="119" t="s">
        <v>436</v>
      </c>
      <c r="E292" s="108" t="s">
        <v>437</v>
      </c>
      <c r="F292" s="108" t="s">
        <v>438</v>
      </c>
      <c r="G292" s="120" t="s">
        <v>1661</v>
      </c>
      <c r="H292" s="129" t="s">
        <v>439</v>
      </c>
      <c r="I292" s="121" t="s">
        <v>1677</v>
      </c>
      <c r="K292"/>
      <c r="L292"/>
      <c r="M292"/>
    </row>
    <row r="293" spans="1:13" ht="12.75">
      <c r="A293" s="122" t="s">
        <v>1847</v>
      </c>
      <c r="B293" s="171"/>
      <c r="C293" s="123" t="s">
        <v>1995</v>
      </c>
      <c r="D293" s="124" t="s">
        <v>3632</v>
      </c>
      <c r="E293" s="125" t="s">
        <v>1612</v>
      </c>
      <c r="F293" s="125" t="s">
        <v>441</v>
      </c>
      <c r="G293" s="126" t="s">
        <v>1663</v>
      </c>
      <c r="H293" s="128"/>
      <c r="I293" s="127" t="s">
        <v>1678</v>
      </c>
      <c r="K293"/>
      <c r="L293"/>
      <c r="M293"/>
    </row>
    <row r="294" spans="1:13" ht="12.75">
      <c r="A294" s="116"/>
      <c r="B294" s="117">
        <v>97</v>
      </c>
      <c r="C294" s="118" t="s">
        <v>2668</v>
      </c>
      <c r="D294" s="119" t="s">
        <v>3619</v>
      </c>
      <c r="E294" s="108" t="s">
        <v>3620</v>
      </c>
      <c r="F294" s="108" t="s">
        <v>3621</v>
      </c>
      <c r="G294" s="108"/>
      <c r="H294" s="241" t="s">
        <v>1611</v>
      </c>
      <c r="I294" s="242"/>
      <c r="K294"/>
      <c r="L294"/>
      <c r="M294"/>
    </row>
    <row r="295" spans="1:13" ht="12.75">
      <c r="A295" s="122" t="s">
        <v>1846</v>
      </c>
      <c r="B295" s="171"/>
      <c r="C295" s="123" t="s">
        <v>2142</v>
      </c>
      <c r="D295" s="124" t="s">
        <v>471</v>
      </c>
      <c r="E295" s="125" t="s">
        <v>922</v>
      </c>
      <c r="F295" s="125" t="s">
        <v>3622</v>
      </c>
      <c r="G295" s="125"/>
      <c r="H295" s="243"/>
      <c r="I295" s="244"/>
      <c r="K295"/>
      <c r="L295"/>
      <c r="M295"/>
    </row>
    <row r="296" spans="1:13" ht="12.75">
      <c r="A296" s="116"/>
      <c r="B296" s="117">
        <v>146</v>
      </c>
      <c r="C296" s="118" t="s">
        <v>2713</v>
      </c>
      <c r="D296" s="119" t="s">
        <v>807</v>
      </c>
      <c r="E296" s="108" t="s">
        <v>808</v>
      </c>
      <c r="F296" s="108"/>
      <c r="G296" s="108"/>
      <c r="H296" s="241" t="s">
        <v>832</v>
      </c>
      <c r="I296" s="242"/>
      <c r="K296"/>
      <c r="L296"/>
      <c r="M296"/>
    </row>
    <row r="297" spans="1:13" ht="12.75">
      <c r="A297" s="122" t="s">
        <v>1792</v>
      </c>
      <c r="B297" s="171"/>
      <c r="C297" s="123" t="s">
        <v>2456</v>
      </c>
      <c r="D297" s="124" t="s">
        <v>809</v>
      </c>
      <c r="E297" s="125" t="s">
        <v>714</v>
      </c>
      <c r="F297" s="125"/>
      <c r="G297" s="125"/>
      <c r="H297" s="243"/>
      <c r="I297" s="244"/>
      <c r="K297"/>
      <c r="L297"/>
      <c r="M297"/>
    </row>
    <row r="298" spans="1:13" ht="12.75">
      <c r="A298" s="116"/>
      <c r="B298" s="117">
        <v>81</v>
      </c>
      <c r="C298" s="118" t="s">
        <v>2652</v>
      </c>
      <c r="D298" s="119" t="s">
        <v>810</v>
      </c>
      <c r="E298" s="108"/>
      <c r="F298" s="108"/>
      <c r="G298" s="108"/>
      <c r="H298" s="241" t="s">
        <v>832</v>
      </c>
      <c r="I298" s="242"/>
      <c r="K298"/>
      <c r="L298"/>
      <c r="M298"/>
    </row>
    <row r="299" spans="1:13" ht="12.75">
      <c r="A299" s="122" t="s">
        <v>1831</v>
      </c>
      <c r="B299" s="171"/>
      <c r="C299" s="123" t="s">
        <v>2241</v>
      </c>
      <c r="D299" s="124" t="s">
        <v>3482</v>
      </c>
      <c r="E299" s="125"/>
      <c r="F299" s="125"/>
      <c r="G299" s="125"/>
      <c r="H299" s="243"/>
      <c r="I299" s="244"/>
      <c r="K299"/>
      <c r="L299"/>
      <c r="M299"/>
    </row>
    <row r="300" spans="1:13" ht="12.75">
      <c r="A300" s="116"/>
      <c r="B300" s="117">
        <v>30</v>
      </c>
      <c r="C300" s="118" t="s">
        <v>2602</v>
      </c>
      <c r="D300" s="119" t="s">
        <v>814</v>
      </c>
      <c r="E300" s="108"/>
      <c r="F300" s="108"/>
      <c r="G300" s="108"/>
      <c r="H300" s="241" t="s">
        <v>833</v>
      </c>
      <c r="I300" s="242"/>
      <c r="K300"/>
      <c r="L300"/>
      <c r="M300"/>
    </row>
    <row r="301" spans="1:13" ht="12.75">
      <c r="A301" s="122" t="s">
        <v>1844</v>
      </c>
      <c r="B301" s="171"/>
      <c r="C301" s="123" t="s">
        <v>2168</v>
      </c>
      <c r="D301" s="124" t="s">
        <v>815</v>
      </c>
      <c r="E301" s="125"/>
      <c r="F301" s="125"/>
      <c r="G301" s="125"/>
      <c r="H301" s="243"/>
      <c r="I301" s="244"/>
      <c r="K301"/>
      <c r="L301"/>
      <c r="M301"/>
    </row>
    <row r="302" spans="1:13" ht="12.75">
      <c r="A302" s="116"/>
      <c r="B302" s="117">
        <v>139</v>
      </c>
      <c r="C302" s="118" t="s">
        <v>2710</v>
      </c>
      <c r="D302" s="119" t="s">
        <v>556</v>
      </c>
      <c r="E302" s="108"/>
      <c r="F302" s="108"/>
      <c r="G302" s="108"/>
      <c r="H302" s="241"/>
      <c r="I302" s="242"/>
      <c r="K302"/>
      <c r="L302"/>
      <c r="M302"/>
    </row>
    <row r="303" spans="1:13" ht="12.75">
      <c r="A303" s="122" t="s">
        <v>1830</v>
      </c>
      <c r="B303" s="171"/>
      <c r="C303" s="123" t="s">
        <v>2049</v>
      </c>
      <c r="D303" s="124" t="s">
        <v>817</v>
      </c>
      <c r="E303" s="125"/>
      <c r="F303" s="125"/>
      <c r="G303" s="125"/>
      <c r="H303" s="243"/>
      <c r="I303" s="244"/>
      <c r="K303"/>
      <c r="L303"/>
      <c r="M303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1"/>
  <sheetViews>
    <sheetView zoomScalePageLayoutView="0" workbookViewId="0" topLeftCell="A286">
      <selection activeCell="A306" sqref="A306"/>
    </sheetView>
  </sheetViews>
  <sheetFormatPr defaultColWidth="9.140625" defaultRowHeight="12.75"/>
  <cols>
    <col min="1" max="1" width="7.140625" style="112" customWidth="1"/>
    <col min="2" max="2" width="4.28125" style="112" customWidth="1"/>
    <col min="3" max="3" width="23.421875" style="112" customWidth="1"/>
    <col min="4" max="15" width="6.7109375" style="112" customWidth="1"/>
    <col min="16" max="16" width="14.57421875" style="112" customWidth="1"/>
    <col min="17" max="18" width="9.140625" style="112" customWidth="1"/>
  </cols>
  <sheetData>
    <row r="1" spans="1:16" ht="12.75" customHeight="1">
      <c r="A1" s="179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.75">
      <c r="A2" s="111"/>
      <c r="B2" s="111"/>
      <c r="C2" s="111"/>
      <c r="D2" s="111"/>
      <c r="E2" s="111"/>
      <c r="G2" s="114"/>
      <c r="H2" s="114" t="str">
        <f>Startlist!$F2</f>
        <v>Silveston Saaremaa Rally 2013</v>
      </c>
      <c r="I2" s="114"/>
      <c r="J2" s="114"/>
      <c r="K2" s="114"/>
      <c r="L2" s="114"/>
      <c r="M2" s="114"/>
      <c r="N2" s="111"/>
      <c r="O2" s="111"/>
      <c r="P2" s="111"/>
    </row>
    <row r="3" spans="1:16" ht="15">
      <c r="A3" s="111"/>
      <c r="B3" s="111"/>
      <c r="C3" s="111"/>
      <c r="D3" s="111"/>
      <c r="E3" s="111"/>
      <c r="G3" s="113"/>
      <c r="H3" s="113" t="str">
        <f>Startlist!$F3</f>
        <v>October 11.-12. 2013</v>
      </c>
      <c r="I3" s="113"/>
      <c r="J3" s="113"/>
      <c r="K3" s="113"/>
      <c r="L3" s="113"/>
      <c r="M3" s="113"/>
      <c r="N3" s="111"/>
      <c r="O3" s="111"/>
      <c r="P3" s="111"/>
    </row>
    <row r="4" spans="1:16" ht="15">
      <c r="A4" s="111"/>
      <c r="B4" s="111"/>
      <c r="C4" s="111"/>
      <c r="D4" s="111"/>
      <c r="E4" s="111"/>
      <c r="G4" s="113"/>
      <c r="H4" s="113" t="str">
        <f>Startlist!$F4</f>
        <v>Saaremaa</v>
      </c>
      <c r="I4" s="113"/>
      <c r="J4" s="113"/>
      <c r="K4" s="113"/>
      <c r="L4" s="113"/>
      <c r="M4" s="113"/>
      <c r="N4" s="111"/>
      <c r="O4" s="111"/>
      <c r="P4" s="111"/>
    </row>
    <row r="5" spans="1:16" ht="15">
      <c r="A5" s="16" t="s">
        <v>1797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2.75">
      <c r="A6" s="89" t="s">
        <v>1808</v>
      </c>
      <c r="B6" s="81" t="s">
        <v>1809</v>
      </c>
      <c r="C6" s="82" t="s">
        <v>1810</v>
      </c>
      <c r="D6" s="273" t="s">
        <v>1850</v>
      </c>
      <c r="E6" s="274"/>
      <c r="F6" s="274"/>
      <c r="G6" s="274"/>
      <c r="H6" s="274"/>
      <c r="I6" s="274"/>
      <c r="J6" s="274"/>
      <c r="K6" s="274"/>
      <c r="L6" s="274"/>
      <c r="M6" s="274"/>
      <c r="N6" s="275"/>
      <c r="O6" s="80" t="s">
        <v>1819</v>
      </c>
      <c r="P6" s="80" t="s">
        <v>1834</v>
      </c>
    </row>
    <row r="7" spans="1:16" ht="12.75">
      <c r="A7" s="88" t="s">
        <v>1836</v>
      </c>
      <c r="B7" s="83"/>
      <c r="C7" s="84" t="s">
        <v>1806</v>
      </c>
      <c r="D7" s="85" t="s">
        <v>1811</v>
      </c>
      <c r="E7" s="131" t="s">
        <v>1812</v>
      </c>
      <c r="F7" s="131" t="s">
        <v>1813</v>
      </c>
      <c r="G7" s="131" t="s">
        <v>1814</v>
      </c>
      <c r="H7" s="131" t="s">
        <v>1815</v>
      </c>
      <c r="I7" s="131" t="s">
        <v>1816</v>
      </c>
      <c r="J7" s="131" t="s">
        <v>1817</v>
      </c>
      <c r="K7" s="131" t="s">
        <v>1841</v>
      </c>
      <c r="L7" s="131" t="s">
        <v>1855</v>
      </c>
      <c r="M7" s="247" t="s">
        <v>1700</v>
      </c>
      <c r="N7" s="86">
        <v>11</v>
      </c>
      <c r="O7" s="87"/>
      <c r="P7" s="88" t="s">
        <v>1835</v>
      </c>
    </row>
    <row r="8" spans="1:17" ht="12.75">
      <c r="A8" s="190" t="s">
        <v>2503</v>
      </c>
      <c r="B8" s="203">
        <v>1</v>
      </c>
      <c r="C8" s="192" t="s">
        <v>2504</v>
      </c>
      <c r="D8" s="193" t="s">
        <v>2505</v>
      </c>
      <c r="E8" s="194" t="s">
        <v>2506</v>
      </c>
      <c r="F8" s="194" t="s">
        <v>2507</v>
      </c>
      <c r="G8" s="194" t="s">
        <v>1210</v>
      </c>
      <c r="H8" s="194" t="s">
        <v>3663</v>
      </c>
      <c r="I8" s="194" t="s">
        <v>3664</v>
      </c>
      <c r="J8" s="194" t="s">
        <v>3665</v>
      </c>
      <c r="K8" s="194" t="s">
        <v>83</v>
      </c>
      <c r="L8" s="194" t="s">
        <v>84</v>
      </c>
      <c r="M8" s="194" t="s">
        <v>85</v>
      </c>
      <c r="N8" s="195" t="s">
        <v>2934</v>
      </c>
      <c r="O8" s="184"/>
      <c r="P8" s="185" t="s">
        <v>2935</v>
      </c>
      <c r="Q8" s="149"/>
    </row>
    <row r="9" spans="1:17" ht="12.75">
      <c r="A9" s="186" t="s">
        <v>1844</v>
      </c>
      <c r="B9" s="196"/>
      <c r="C9" s="197" t="s">
        <v>1879</v>
      </c>
      <c r="D9" s="198" t="s">
        <v>2508</v>
      </c>
      <c r="E9" s="199" t="s">
        <v>2509</v>
      </c>
      <c r="F9" s="199" t="s">
        <v>2508</v>
      </c>
      <c r="G9" s="199" t="s">
        <v>2508</v>
      </c>
      <c r="H9" s="199" t="s">
        <v>3690</v>
      </c>
      <c r="I9" s="199" t="s">
        <v>3690</v>
      </c>
      <c r="J9" s="199" t="s">
        <v>2508</v>
      </c>
      <c r="K9" s="199" t="s">
        <v>2508</v>
      </c>
      <c r="L9" s="199" t="s">
        <v>2508</v>
      </c>
      <c r="M9" s="199" t="s">
        <v>2508</v>
      </c>
      <c r="N9" s="200" t="s">
        <v>2508</v>
      </c>
      <c r="O9" s="201"/>
      <c r="P9" s="202" t="s">
        <v>2510</v>
      </c>
      <c r="Q9" s="149"/>
    </row>
    <row r="10" spans="1:17" ht="12.75">
      <c r="A10" s="190" t="s">
        <v>2511</v>
      </c>
      <c r="B10" s="191">
        <v>5</v>
      </c>
      <c r="C10" s="192" t="s">
        <v>1772</v>
      </c>
      <c r="D10" s="193" t="s">
        <v>2513</v>
      </c>
      <c r="E10" s="194" t="s">
        <v>2514</v>
      </c>
      <c r="F10" s="194" t="s">
        <v>2515</v>
      </c>
      <c r="G10" s="194" t="s">
        <v>1214</v>
      </c>
      <c r="H10" s="194" t="s">
        <v>3660</v>
      </c>
      <c r="I10" s="194" t="s">
        <v>3661</v>
      </c>
      <c r="J10" s="194" t="s">
        <v>3662</v>
      </c>
      <c r="K10" s="194" t="s">
        <v>80</v>
      </c>
      <c r="L10" s="194" t="s">
        <v>81</v>
      </c>
      <c r="M10" s="194" t="s">
        <v>82</v>
      </c>
      <c r="N10" s="195" t="s">
        <v>2936</v>
      </c>
      <c r="O10" s="184"/>
      <c r="P10" s="185" t="s">
        <v>2937</v>
      </c>
      <c r="Q10" s="149"/>
    </row>
    <row r="11" spans="1:17" ht="12.75">
      <c r="A11" s="186" t="s">
        <v>1843</v>
      </c>
      <c r="B11" s="196"/>
      <c r="C11" s="197" t="s">
        <v>2139</v>
      </c>
      <c r="D11" s="198" t="s">
        <v>2516</v>
      </c>
      <c r="E11" s="199" t="s">
        <v>2508</v>
      </c>
      <c r="F11" s="199" t="s">
        <v>2517</v>
      </c>
      <c r="G11" s="199" t="s">
        <v>2536</v>
      </c>
      <c r="H11" s="199" t="s">
        <v>2508</v>
      </c>
      <c r="I11" s="199" t="s">
        <v>2508</v>
      </c>
      <c r="J11" s="199" t="s">
        <v>2509</v>
      </c>
      <c r="K11" s="199" t="s">
        <v>2509</v>
      </c>
      <c r="L11" s="199" t="s">
        <v>2509</v>
      </c>
      <c r="M11" s="199" t="s">
        <v>2509</v>
      </c>
      <c r="N11" s="200" t="s">
        <v>2509</v>
      </c>
      <c r="O11" s="201"/>
      <c r="P11" s="202" t="s">
        <v>2938</v>
      </c>
      <c r="Q11" s="149"/>
    </row>
    <row r="12" spans="1:17" ht="12.75">
      <c r="A12" s="190" t="s">
        <v>2518</v>
      </c>
      <c r="B12" s="191">
        <v>2</v>
      </c>
      <c r="C12" s="192" t="s">
        <v>2519</v>
      </c>
      <c r="D12" s="193" t="s">
        <v>2513</v>
      </c>
      <c r="E12" s="194" t="s">
        <v>2520</v>
      </c>
      <c r="F12" s="194" t="s">
        <v>2521</v>
      </c>
      <c r="G12" s="194" t="s">
        <v>1212</v>
      </c>
      <c r="H12" s="194" t="s">
        <v>3666</v>
      </c>
      <c r="I12" s="194" t="s">
        <v>3667</v>
      </c>
      <c r="J12" s="194" t="s">
        <v>3662</v>
      </c>
      <c r="K12" s="194" t="s">
        <v>86</v>
      </c>
      <c r="L12" s="194" t="s">
        <v>87</v>
      </c>
      <c r="M12" s="194" t="s">
        <v>88</v>
      </c>
      <c r="N12" s="195" t="s">
        <v>2939</v>
      </c>
      <c r="O12" s="184"/>
      <c r="P12" s="185" t="s">
        <v>2940</v>
      </c>
      <c r="Q12" s="149"/>
    </row>
    <row r="13" spans="1:17" ht="12.75">
      <c r="A13" s="186" t="s">
        <v>1701</v>
      </c>
      <c r="B13" s="196"/>
      <c r="C13" s="197" t="s">
        <v>1882</v>
      </c>
      <c r="D13" s="198" t="s">
        <v>2522</v>
      </c>
      <c r="E13" s="199" t="s">
        <v>2517</v>
      </c>
      <c r="F13" s="199" t="s">
        <v>2509</v>
      </c>
      <c r="G13" s="199" t="s">
        <v>2509</v>
      </c>
      <c r="H13" s="199" t="s">
        <v>2517</v>
      </c>
      <c r="I13" s="199" t="s">
        <v>2517</v>
      </c>
      <c r="J13" s="199" t="s">
        <v>2509</v>
      </c>
      <c r="K13" s="199" t="s">
        <v>2522</v>
      </c>
      <c r="L13" s="199" t="s">
        <v>3690</v>
      </c>
      <c r="M13" s="199" t="s">
        <v>2522</v>
      </c>
      <c r="N13" s="200" t="s">
        <v>2522</v>
      </c>
      <c r="O13" s="201"/>
      <c r="P13" s="202" t="s">
        <v>2941</v>
      </c>
      <c r="Q13" s="149"/>
    </row>
    <row r="14" spans="1:17" ht="12.75">
      <c r="A14" s="190" t="s">
        <v>2523</v>
      </c>
      <c r="B14" s="191">
        <v>6</v>
      </c>
      <c r="C14" s="192" t="s">
        <v>1773</v>
      </c>
      <c r="D14" s="193" t="s">
        <v>2525</v>
      </c>
      <c r="E14" s="194" t="s">
        <v>2526</v>
      </c>
      <c r="F14" s="194" t="s">
        <v>2527</v>
      </c>
      <c r="G14" s="194" t="s">
        <v>1220</v>
      </c>
      <c r="H14" s="194" t="s">
        <v>3668</v>
      </c>
      <c r="I14" s="194" t="s">
        <v>3669</v>
      </c>
      <c r="J14" s="194" t="s">
        <v>3670</v>
      </c>
      <c r="K14" s="194" t="s">
        <v>89</v>
      </c>
      <c r="L14" s="194" t="s">
        <v>3545</v>
      </c>
      <c r="M14" s="194" t="s">
        <v>90</v>
      </c>
      <c r="N14" s="195" t="s">
        <v>2942</v>
      </c>
      <c r="O14" s="184"/>
      <c r="P14" s="185" t="s">
        <v>2943</v>
      </c>
      <c r="Q14" s="149"/>
    </row>
    <row r="15" spans="1:17" ht="12.75">
      <c r="A15" s="186" t="s">
        <v>1843</v>
      </c>
      <c r="B15" s="196"/>
      <c r="C15" s="197" t="s">
        <v>1869</v>
      </c>
      <c r="D15" s="198" t="s">
        <v>2528</v>
      </c>
      <c r="E15" s="199" t="s">
        <v>2516</v>
      </c>
      <c r="F15" s="199" t="s">
        <v>2529</v>
      </c>
      <c r="G15" s="199" t="s">
        <v>1222</v>
      </c>
      <c r="H15" s="199" t="s">
        <v>3671</v>
      </c>
      <c r="I15" s="199" t="s">
        <v>3671</v>
      </c>
      <c r="J15" s="199" t="s">
        <v>2542</v>
      </c>
      <c r="K15" s="199" t="s">
        <v>104</v>
      </c>
      <c r="L15" s="199" t="s">
        <v>2555</v>
      </c>
      <c r="M15" s="199" t="s">
        <v>2573</v>
      </c>
      <c r="N15" s="200" t="s">
        <v>2535</v>
      </c>
      <c r="O15" s="201"/>
      <c r="P15" s="202" t="s">
        <v>2944</v>
      </c>
      <c r="Q15" s="149"/>
    </row>
    <row r="16" spans="1:17" ht="12.75">
      <c r="A16" s="190" t="s">
        <v>2530</v>
      </c>
      <c r="B16" s="191">
        <v>4</v>
      </c>
      <c r="C16" s="192" t="s">
        <v>1774</v>
      </c>
      <c r="D16" s="193" t="s">
        <v>2539</v>
      </c>
      <c r="E16" s="194" t="s">
        <v>2540</v>
      </c>
      <c r="F16" s="194" t="s">
        <v>2541</v>
      </c>
      <c r="G16" s="194" t="s">
        <v>1217</v>
      </c>
      <c r="H16" s="194" t="s">
        <v>3672</v>
      </c>
      <c r="I16" s="194" t="s">
        <v>3673</v>
      </c>
      <c r="J16" s="194" t="s">
        <v>3674</v>
      </c>
      <c r="K16" s="194" t="s">
        <v>91</v>
      </c>
      <c r="L16" s="194" t="s">
        <v>92</v>
      </c>
      <c r="M16" s="194" t="s">
        <v>93</v>
      </c>
      <c r="N16" s="195" t="s">
        <v>2945</v>
      </c>
      <c r="O16" s="184"/>
      <c r="P16" s="185" t="s">
        <v>2946</v>
      </c>
      <c r="Q16" s="149"/>
    </row>
    <row r="17" spans="1:17" ht="12.75">
      <c r="A17" s="186" t="s">
        <v>1843</v>
      </c>
      <c r="B17" s="196"/>
      <c r="C17" s="197" t="s">
        <v>1867</v>
      </c>
      <c r="D17" s="198" t="s">
        <v>2536</v>
      </c>
      <c r="E17" s="199" t="s">
        <v>2542</v>
      </c>
      <c r="F17" s="199" t="s">
        <v>2543</v>
      </c>
      <c r="G17" s="199" t="s">
        <v>2528</v>
      </c>
      <c r="H17" s="199" t="s">
        <v>2535</v>
      </c>
      <c r="I17" s="199" t="s">
        <v>2543</v>
      </c>
      <c r="J17" s="199" t="s">
        <v>2549</v>
      </c>
      <c r="K17" s="199" t="s">
        <v>2549</v>
      </c>
      <c r="L17" s="199" t="s">
        <v>2535</v>
      </c>
      <c r="M17" s="199" t="s">
        <v>2549</v>
      </c>
      <c r="N17" s="200" t="s">
        <v>2542</v>
      </c>
      <c r="O17" s="201"/>
      <c r="P17" s="202" t="s">
        <v>2947</v>
      </c>
      <c r="Q17" s="149"/>
    </row>
    <row r="18" spans="1:17" ht="12.75">
      <c r="A18" s="190" t="s">
        <v>2537</v>
      </c>
      <c r="B18" s="191">
        <v>7</v>
      </c>
      <c r="C18" s="192" t="s">
        <v>2545</v>
      </c>
      <c r="D18" s="193" t="s">
        <v>2546</v>
      </c>
      <c r="E18" s="194" t="s">
        <v>2547</v>
      </c>
      <c r="F18" s="194" t="s">
        <v>2527</v>
      </c>
      <c r="G18" s="194" t="s">
        <v>1224</v>
      </c>
      <c r="H18" s="194" t="s">
        <v>3691</v>
      </c>
      <c r="I18" s="194" t="s">
        <v>3692</v>
      </c>
      <c r="J18" s="194" t="s">
        <v>3693</v>
      </c>
      <c r="K18" s="194" t="s">
        <v>94</v>
      </c>
      <c r="L18" s="194" t="s">
        <v>2863</v>
      </c>
      <c r="M18" s="194" t="s">
        <v>95</v>
      </c>
      <c r="N18" s="195" t="s">
        <v>2948</v>
      </c>
      <c r="O18" s="184"/>
      <c r="P18" s="185" t="s">
        <v>2949</v>
      </c>
      <c r="Q18" s="149"/>
    </row>
    <row r="19" spans="1:17" ht="12.75">
      <c r="A19" s="186" t="s">
        <v>1843</v>
      </c>
      <c r="B19" s="196"/>
      <c r="C19" s="197" t="s">
        <v>1869</v>
      </c>
      <c r="D19" s="198" t="s">
        <v>2548</v>
      </c>
      <c r="E19" s="199" t="s">
        <v>2549</v>
      </c>
      <c r="F19" s="199" t="s">
        <v>2529</v>
      </c>
      <c r="G19" s="199" t="s">
        <v>2522</v>
      </c>
      <c r="H19" s="199" t="s">
        <v>2549</v>
      </c>
      <c r="I19" s="199" t="s">
        <v>2573</v>
      </c>
      <c r="J19" s="199" t="s">
        <v>2555</v>
      </c>
      <c r="K19" s="199" t="s">
        <v>2543</v>
      </c>
      <c r="L19" s="199" t="s">
        <v>2549</v>
      </c>
      <c r="M19" s="199" t="s">
        <v>2542</v>
      </c>
      <c r="N19" s="200" t="s">
        <v>2549</v>
      </c>
      <c r="O19" s="201"/>
      <c r="P19" s="202" t="s">
        <v>2950</v>
      </c>
      <c r="Q19" s="149"/>
    </row>
    <row r="20" spans="1:17" ht="12.75">
      <c r="A20" s="190" t="s">
        <v>2544</v>
      </c>
      <c r="B20" s="191">
        <v>8</v>
      </c>
      <c r="C20" s="192" t="s">
        <v>2531</v>
      </c>
      <c r="D20" s="193" t="s">
        <v>2532</v>
      </c>
      <c r="E20" s="194" t="s">
        <v>2533</v>
      </c>
      <c r="F20" s="194" t="s">
        <v>2534</v>
      </c>
      <c r="G20" s="194" t="s">
        <v>1227</v>
      </c>
      <c r="H20" s="194" t="s">
        <v>3675</v>
      </c>
      <c r="I20" s="194" t="s">
        <v>3676</v>
      </c>
      <c r="J20" s="194" t="s">
        <v>3677</v>
      </c>
      <c r="K20" s="194" t="s">
        <v>96</v>
      </c>
      <c r="L20" s="194" t="s">
        <v>97</v>
      </c>
      <c r="M20" s="194" t="s">
        <v>98</v>
      </c>
      <c r="N20" s="195" t="s">
        <v>2942</v>
      </c>
      <c r="O20" s="184" t="s">
        <v>2583</v>
      </c>
      <c r="P20" s="185" t="s">
        <v>2951</v>
      </c>
      <c r="Q20" s="149"/>
    </row>
    <row r="21" spans="1:17" ht="12.75">
      <c r="A21" s="186" t="s">
        <v>1843</v>
      </c>
      <c r="B21" s="196"/>
      <c r="C21" s="197" t="s">
        <v>1867</v>
      </c>
      <c r="D21" s="198" t="s">
        <v>2509</v>
      </c>
      <c r="E21" s="199" t="s">
        <v>2535</v>
      </c>
      <c r="F21" s="199" t="s">
        <v>2536</v>
      </c>
      <c r="G21" s="199" t="s">
        <v>1229</v>
      </c>
      <c r="H21" s="199" t="s">
        <v>3734</v>
      </c>
      <c r="I21" s="199" t="s">
        <v>2549</v>
      </c>
      <c r="J21" s="199" t="s">
        <v>2535</v>
      </c>
      <c r="K21" s="199" t="s">
        <v>1236</v>
      </c>
      <c r="L21" s="199" t="s">
        <v>105</v>
      </c>
      <c r="M21" s="199" t="s">
        <v>1236</v>
      </c>
      <c r="N21" s="200" t="s">
        <v>2535</v>
      </c>
      <c r="O21" s="201"/>
      <c r="P21" s="202" t="s">
        <v>1355</v>
      </c>
      <c r="Q21" s="149"/>
    </row>
    <row r="22" spans="1:17" ht="12.75">
      <c r="A22" s="190" t="s">
        <v>3696</v>
      </c>
      <c r="B22" s="191">
        <v>3</v>
      </c>
      <c r="C22" s="192" t="s">
        <v>2557</v>
      </c>
      <c r="D22" s="193" t="s">
        <v>2558</v>
      </c>
      <c r="E22" s="194" t="s">
        <v>2559</v>
      </c>
      <c r="F22" s="194" t="s">
        <v>2560</v>
      </c>
      <c r="G22" s="194" t="s">
        <v>1234</v>
      </c>
      <c r="H22" s="194" t="s">
        <v>3697</v>
      </c>
      <c r="I22" s="194" t="s">
        <v>3698</v>
      </c>
      <c r="J22" s="194" t="s">
        <v>3699</v>
      </c>
      <c r="K22" s="194" t="s">
        <v>99</v>
      </c>
      <c r="L22" s="194" t="s">
        <v>100</v>
      </c>
      <c r="M22" s="194" t="s">
        <v>564</v>
      </c>
      <c r="N22" s="195" t="s">
        <v>2952</v>
      </c>
      <c r="O22" s="184"/>
      <c r="P22" s="185" t="s">
        <v>2953</v>
      </c>
      <c r="Q22" s="149"/>
    </row>
    <row r="23" spans="1:17" ht="12.75">
      <c r="A23" s="186" t="s">
        <v>1701</v>
      </c>
      <c r="B23" s="196"/>
      <c r="C23" s="197" t="s">
        <v>1882</v>
      </c>
      <c r="D23" s="198" t="s">
        <v>2529</v>
      </c>
      <c r="E23" s="199" t="s">
        <v>2812</v>
      </c>
      <c r="F23" s="199" t="s">
        <v>2516</v>
      </c>
      <c r="G23" s="199" t="s">
        <v>1236</v>
      </c>
      <c r="H23" s="199" t="s">
        <v>3700</v>
      </c>
      <c r="I23" s="199" t="s">
        <v>3701</v>
      </c>
      <c r="J23" s="199" t="s">
        <v>2567</v>
      </c>
      <c r="K23" s="199" t="s">
        <v>3701</v>
      </c>
      <c r="L23" s="199" t="s">
        <v>106</v>
      </c>
      <c r="M23" s="199" t="s">
        <v>101</v>
      </c>
      <c r="N23" s="200" t="s">
        <v>3700</v>
      </c>
      <c r="O23" s="201"/>
      <c r="P23" s="202" t="s">
        <v>2954</v>
      </c>
      <c r="Q23" s="149"/>
    </row>
    <row r="24" spans="1:17" ht="12.75">
      <c r="A24" s="190" t="s">
        <v>3702</v>
      </c>
      <c r="B24" s="191">
        <v>11</v>
      </c>
      <c r="C24" s="192" t="s">
        <v>2551</v>
      </c>
      <c r="D24" s="193" t="s">
        <v>2552</v>
      </c>
      <c r="E24" s="194" t="s">
        <v>2553</v>
      </c>
      <c r="F24" s="194" t="s">
        <v>2554</v>
      </c>
      <c r="G24" s="194" t="s">
        <v>1231</v>
      </c>
      <c r="H24" s="194" t="s">
        <v>3694</v>
      </c>
      <c r="I24" s="194" t="s">
        <v>3695</v>
      </c>
      <c r="J24" s="194" t="s">
        <v>568</v>
      </c>
      <c r="K24" s="194" t="s">
        <v>3676</v>
      </c>
      <c r="L24" s="194" t="s">
        <v>102</v>
      </c>
      <c r="M24" s="194" t="s">
        <v>103</v>
      </c>
      <c r="N24" s="195" t="s">
        <v>2955</v>
      </c>
      <c r="O24" s="184"/>
      <c r="P24" s="185" t="s">
        <v>2956</v>
      </c>
      <c r="Q24" s="149"/>
    </row>
    <row r="25" spans="1:17" ht="12.75">
      <c r="A25" s="186" t="s">
        <v>1843</v>
      </c>
      <c r="B25" s="196"/>
      <c r="C25" s="197" t="s">
        <v>1869</v>
      </c>
      <c r="D25" s="198" t="s">
        <v>2543</v>
      </c>
      <c r="E25" s="199" t="s">
        <v>2555</v>
      </c>
      <c r="F25" s="199" t="s">
        <v>2548</v>
      </c>
      <c r="G25" s="199" t="s">
        <v>1232</v>
      </c>
      <c r="H25" s="199" t="s">
        <v>2555</v>
      </c>
      <c r="I25" s="199" t="s">
        <v>2548</v>
      </c>
      <c r="J25" s="199" t="s">
        <v>2548</v>
      </c>
      <c r="K25" s="199" t="s">
        <v>107</v>
      </c>
      <c r="L25" s="199" t="s">
        <v>3710</v>
      </c>
      <c r="M25" s="199" t="s">
        <v>3715</v>
      </c>
      <c r="N25" s="200" t="s">
        <v>2957</v>
      </c>
      <c r="O25" s="201"/>
      <c r="P25" s="202" t="s">
        <v>2958</v>
      </c>
      <c r="Q25" s="149"/>
    </row>
    <row r="26" spans="1:17" ht="12.75">
      <c r="A26" s="190" t="s">
        <v>3704</v>
      </c>
      <c r="B26" s="191">
        <v>14</v>
      </c>
      <c r="C26" s="192" t="s">
        <v>2574</v>
      </c>
      <c r="D26" s="193" t="s">
        <v>2575</v>
      </c>
      <c r="E26" s="194" t="s">
        <v>2576</v>
      </c>
      <c r="F26" s="194" t="s">
        <v>2577</v>
      </c>
      <c r="G26" s="194" t="s">
        <v>1245</v>
      </c>
      <c r="H26" s="194" t="s">
        <v>3711</v>
      </c>
      <c r="I26" s="194" t="s">
        <v>3712</v>
      </c>
      <c r="J26" s="194" t="s">
        <v>3713</v>
      </c>
      <c r="K26" s="194" t="s">
        <v>108</v>
      </c>
      <c r="L26" s="194" t="s">
        <v>3611</v>
      </c>
      <c r="M26" s="194" t="s">
        <v>109</v>
      </c>
      <c r="N26" s="195" t="s">
        <v>2959</v>
      </c>
      <c r="O26" s="184"/>
      <c r="P26" s="185" t="s">
        <v>2960</v>
      </c>
      <c r="Q26" s="149"/>
    </row>
    <row r="27" spans="1:17" ht="12.75">
      <c r="A27" s="186" t="s">
        <v>1843</v>
      </c>
      <c r="B27" s="196"/>
      <c r="C27" s="197" t="s">
        <v>1869</v>
      </c>
      <c r="D27" s="198" t="s">
        <v>2741</v>
      </c>
      <c r="E27" s="199" t="s">
        <v>2742</v>
      </c>
      <c r="F27" s="199" t="s">
        <v>2743</v>
      </c>
      <c r="G27" s="199" t="s">
        <v>2572</v>
      </c>
      <c r="H27" s="199" t="s">
        <v>3714</v>
      </c>
      <c r="I27" s="199" t="s">
        <v>3715</v>
      </c>
      <c r="J27" s="199" t="s">
        <v>3735</v>
      </c>
      <c r="K27" s="199" t="s">
        <v>3715</v>
      </c>
      <c r="L27" s="199" t="s">
        <v>3708</v>
      </c>
      <c r="M27" s="199" t="s">
        <v>2548</v>
      </c>
      <c r="N27" s="200" t="s">
        <v>3708</v>
      </c>
      <c r="O27" s="201"/>
      <c r="P27" s="202" t="s">
        <v>2961</v>
      </c>
      <c r="Q27" s="149"/>
    </row>
    <row r="28" spans="1:17" ht="12.75">
      <c r="A28" s="190" t="s">
        <v>110</v>
      </c>
      <c r="B28" s="191">
        <v>20</v>
      </c>
      <c r="C28" s="192" t="s">
        <v>2592</v>
      </c>
      <c r="D28" s="193" t="s">
        <v>2734</v>
      </c>
      <c r="E28" s="194" t="s">
        <v>2735</v>
      </c>
      <c r="F28" s="194" t="s">
        <v>2736</v>
      </c>
      <c r="G28" s="194" t="s">
        <v>1248</v>
      </c>
      <c r="H28" s="194" t="s">
        <v>3722</v>
      </c>
      <c r="I28" s="194" t="s">
        <v>3723</v>
      </c>
      <c r="J28" s="194" t="s">
        <v>3724</v>
      </c>
      <c r="K28" s="194" t="s">
        <v>111</v>
      </c>
      <c r="L28" s="194" t="s">
        <v>2871</v>
      </c>
      <c r="M28" s="194" t="s">
        <v>112</v>
      </c>
      <c r="N28" s="195" t="s">
        <v>2962</v>
      </c>
      <c r="O28" s="184"/>
      <c r="P28" s="185" t="s">
        <v>2963</v>
      </c>
      <c r="Q28" s="149"/>
    </row>
    <row r="29" spans="1:17" ht="12.75">
      <c r="A29" s="186" t="s">
        <v>1846</v>
      </c>
      <c r="B29" s="196"/>
      <c r="C29" s="197" t="s">
        <v>1867</v>
      </c>
      <c r="D29" s="198" t="s">
        <v>2737</v>
      </c>
      <c r="E29" s="199" t="s">
        <v>2738</v>
      </c>
      <c r="F29" s="199" t="s">
        <v>2739</v>
      </c>
      <c r="G29" s="199" t="s">
        <v>2835</v>
      </c>
      <c r="H29" s="199" t="s">
        <v>2781</v>
      </c>
      <c r="I29" s="199" t="s">
        <v>3725</v>
      </c>
      <c r="J29" s="199" t="s">
        <v>2738</v>
      </c>
      <c r="K29" s="199" t="s">
        <v>113</v>
      </c>
      <c r="L29" s="199" t="s">
        <v>2738</v>
      </c>
      <c r="M29" s="199" t="s">
        <v>3725</v>
      </c>
      <c r="N29" s="200" t="s">
        <v>2964</v>
      </c>
      <c r="O29" s="201"/>
      <c r="P29" s="202" t="s">
        <v>2965</v>
      </c>
      <c r="Q29" s="149"/>
    </row>
    <row r="30" spans="1:17" ht="12.75">
      <c r="A30" s="190" t="s">
        <v>3716</v>
      </c>
      <c r="B30" s="191">
        <v>21</v>
      </c>
      <c r="C30" s="192" t="s">
        <v>2593</v>
      </c>
      <c r="D30" s="193" t="s">
        <v>2563</v>
      </c>
      <c r="E30" s="194" t="s">
        <v>2730</v>
      </c>
      <c r="F30" s="194" t="s">
        <v>2731</v>
      </c>
      <c r="G30" s="194" t="s">
        <v>1251</v>
      </c>
      <c r="H30" s="194" t="s">
        <v>3717</v>
      </c>
      <c r="I30" s="194" t="s">
        <v>3718</v>
      </c>
      <c r="J30" s="194" t="s">
        <v>3719</v>
      </c>
      <c r="K30" s="194" t="s">
        <v>114</v>
      </c>
      <c r="L30" s="194" t="s">
        <v>3539</v>
      </c>
      <c r="M30" s="194" t="s">
        <v>115</v>
      </c>
      <c r="N30" s="195" t="s">
        <v>2966</v>
      </c>
      <c r="O30" s="184"/>
      <c r="P30" s="185" t="s">
        <v>2967</v>
      </c>
      <c r="Q30" s="149"/>
    </row>
    <row r="31" spans="1:17" ht="12.75">
      <c r="A31" s="186" t="s">
        <v>1701</v>
      </c>
      <c r="B31" s="196"/>
      <c r="C31" s="197" t="s">
        <v>1869</v>
      </c>
      <c r="D31" s="198" t="s">
        <v>2582</v>
      </c>
      <c r="E31" s="199" t="s">
        <v>2732</v>
      </c>
      <c r="F31" s="199" t="s">
        <v>2733</v>
      </c>
      <c r="G31" s="199" t="s">
        <v>573</v>
      </c>
      <c r="H31" s="199" t="s">
        <v>3736</v>
      </c>
      <c r="I31" s="199" t="s">
        <v>3737</v>
      </c>
      <c r="J31" s="199" t="s">
        <v>3738</v>
      </c>
      <c r="K31" s="199" t="s">
        <v>3720</v>
      </c>
      <c r="L31" s="199" t="s">
        <v>3720</v>
      </c>
      <c r="M31" s="199" t="s">
        <v>136</v>
      </c>
      <c r="N31" s="200" t="s">
        <v>3721</v>
      </c>
      <c r="O31" s="201"/>
      <c r="P31" s="202" t="s">
        <v>2968</v>
      </c>
      <c r="Q31" s="149"/>
    </row>
    <row r="32" spans="1:17" ht="12.75">
      <c r="A32" s="190" t="s">
        <v>576</v>
      </c>
      <c r="B32" s="191">
        <v>23</v>
      </c>
      <c r="C32" s="192" t="s">
        <v>2595</v>
      </c>
      <c r="D32" s="193" t="s">
        <v>2754</v>
      </c>
      <c r="E32" s="194" t="s">
        <v>2755</v>
      </c>
      <c r="F32" s="194" t="s">
        <v>2756</v>
      </c>
      <c r="G32" s="194" t="s">
        <v>1245</v>
      </c>
      <c r="H32" s="194" t="s">
        <v>3739</v>
      </c>
      <c r="I32" s="194" t="s">
        <v>3740</v>
      </c>
      <c r="J32" s="194" t="s">
        <v>3741</v>
      </c>
      <c r="K32" s="194" t="s">
        <v>124</v>
      </c>
      <c r="L32" s="194" t="s">
        <v>125</v>
      </c>
      <c r="M32" s="194" t="s">
        <v>126</v>
      </c>
      <c r="N32" s="195" t="s">
        <v>2969</v>
      </c>
      <c r="O32" s="184"/>
      <c r="P32" s="185" t="s">
        <v>2970</v>
      </c>
      <c r="Q32" s="149"/>
    </row>
    <row r="33" spans="1:17" ht="12.75">
      <c r="A33" s="186" t="s">
        <v>1843</v>
      </c>
      <c r="B33" s="196"/>
      <c r="C33" s="197" t="s">
        <v>2139</v>
      </c>
      <c r="D33" s="198" t="s">
        <v>2770</v>
      </c>
      <c r="E33" s="199" t="s">
        <v>2753</v>
      </c>
      <c r="F33" s="199" t="s">
        <v>2740</v>
      </c>
      <c r="G33" s="199" t="s">
        <v>2572</v>
      </c>
      <c r="H33" s="199" t="s">
        <v>3703</v>
      </c>
      <c r="I33" s="199" t="s">
        <v>3742</v>
      </c>
      <c r="J33" s="199" t="s">
        <v>3709</v>
      </c>
      <c r="K33" s="199" t="s">
        <v>127</v>
      </c>
      <c r="L33" s="199" t="s">
        <v>127</v>
      </c>
      <c r="M33" s="199" t="s">
        <v>2572</v>
      </c>
      <c r="N33" s="200" t="s">
        <v>3735</v>
      </c>
      <c r="O33" s="201"/>
      <c r="P33" s="202" t="s">
        <v>2971</v>
      </c>
      <c r="Q33" s="149"/>
    </row>
    <row r="34" spans="1:17" ht="12.75">
      <c r="A34" s="190" t="s">
        <v>3726</v>
      </c>
      <c r="B34" s="191">
        <v>24</v>
      </c>
      <c r="C34" s="192" t="s">
        <v>2596</v>
      </c>
      <c r="D34" s="193" t="s">
        <v>2745</v>
      </c>
      <c r="E34" s="194" t="s">
        <v>2746</v>
      </c>
      <c r="F34" s="194" t="s">
        <v>2747</v>
      </c>
      <c r="G34" s="194" t="s">
        <v>1251</v>
      </c>
      <c r="H34" s="194" t="s">
        <v>3727</v>
      </c>
      <c r="I34" s="194" t="s">
        <v>1310</v>
      </c>
      <c r="J34" s="194" t="s">
        <v>3728</v>
      </c>
      <c r="K34" s="194" t="s">
        <v>116</v>
      </c>
      <c r="L34" s="194" t="s">
        <v>117</v>
      </c>
      <c r="M34" s="194" t="s">
        <v>118</v>
      </c>
      <c r="N34" s="195" t="s">
        <v>2966</v>
      </c>
      <c r="O34" s="184"/>
      <c r="P34" s="185" t="s">
        <v>2972</v>
      </c>
      <c r="Q34" s="149"/>
    </row>
    <row r="35" spans="1:17" ht="12.75">
      <c r="A35" s="186" t="s">
        <v>1701</v>
      </c>
      <c r="B35" s="196"/>
      <c r="C35" s="197" t="s">
        <v>1903</v>
      </c>
      <c r="D35" s="198" t="s">
        <v>2733</v>
      </c>
      <c r="E35" s="199" t="s">
        <v>2748</v>
      </c>
      <c r="F35" s="199" t="s">
        <v>2749</v>
      </c>
      <c r="G35" s="199" t="s">
        <v>573</v>
      </c>
      <c r="H35" s="199" t="s">
        <v>3729</v>
      </c>
      <c r="I35" s="199" t="s">
        <v>3736</v>
      </c>
      <c r="J35" s="199" t="s">
        <v>3737</v>
      </c>
      <c r="K35" s="199" t="s">
        <v>137</v>
      </c>
      <c r="L35" s="199" t="s">
        <v>3736</v>
      </c>
      <c r="M35" s="199" t="s">
        <v>3721</v>
      </c>
      <c r="N35" s="200" t="s">
        <v>3721</v>
      </c>
      <c r="O35" s="201"/>
      <c r="P35" s="202" t="s">
        <v>2973</v>
      </c>
      <c r="Q35" s="149"/>
    </row>
    <row r="36" spans="1:17" ht="12.75">
      <c r="A36" s="190" t="s">
        <v>1254</v>
      </c>
      <c r="B36" s="191">
        <v>16</v>
      </c>
      <c r="C36" s="192" t="s">
        <v>2588</v>
      </c>
      <c r="D36" s="193" t="s">
        <v>2750</v>
      </c>
      <c r="E36" s="194" t="s">
        <v>2751</v>
      </c>
      <c r="F36" s="194" t="s">
        <v>2752</v>
      </c>
      <c r="G36" s="194" t="s">
        <v>1259</v>
      </c>
      <c r="H36" s="194" t="s">
        <v>3743</v>
      </c>
      <c r="I36" s="194" t="s">
        <v>3744</v>
      </c>
      <c r="J36" s="194" t="s">
        <v>3745</v>
      </c>
      <c r="K36" s="194" t="s">
        <v>3723</v>
      </c>
      <c r="L36" s="194" t="s">
        <v>511</v>
      </c>
      <c r="M36" s="194" t="s">
        <v>128</v>
      </c>
      <c r="N36" s="195" t="s">
        <v>814</v>
      </c>
      <c r="O36" s="184"/>
      <c r="P36" s="185" t="s">
        <v>2974</v>
      </c>
      <c r="Q36" s="149"/>
    </row>
    <row r="37" spans="1:17" ht="12.75">
      <c r="A37" s="186" t="s">
        <v>1701</v>
      </c>
      <c r="B37" s="196"/>
      <c r="C37" s="197" t="s">
        <v>1712</v>
      </c>
      <c r="D37" s="198" t="s">
        <v>2749</v>
      </c>
      <c r="E37" s="199" t="s">
        <v>2773</v>
      </c>
      <c r="F37" s="199" t="s">
        <v>2728</v>
      </c>
      <c r="G37" s="199" t="s">
        <v>582</v>
      </c>
      <c r="H37" s="199" t="s">
        <v>2773</v>
      </c>
      <c r="I37" s="199" t="s">
        <v>3720</v>
      </c>
      <c r="J37" s="199" t="s">
        <v>3746</v>
      </c>
      <c r="K37" s="199" t="s">
        <v>3737</v>
      </c>
      <c r="L37" s="199" t="s">
        <v>3737</v>
      </c>
      <c r="M37" s="199" t="s">
        <v>3737</v>
      </c>
      <c r="N37" s="200" t="s">
        <v>573</v>
      </c>
      <c r="O37" s="201"/>
      <c r="P37" s="202" t="s">
        <v>2975</v>
      </c>
      <c r="Q37" s="149"/>
    </row>
    <row r="38" spans="1:17" ht="12.75">
      <c r="A38" s="190" t="s">
        <v>2744</v>
      </c>
      <c r="B38" s="191">
        <v>17</v>
      </c>
      <c r="C38" s="192" t="s">
        <v>2589</v>
      </c>
      <c r="D38" s="193" t="s">
        <v>2763</v>
      </c>
      <c r="E38" s="194" t="s">
        <v>2764</v>
      </c>
      <c r="F38" s="194" t="s">
        <v>2765</v>
      </c>
      <c r="G38" s="194" t="s">
        <v>1270</v>
      </c>
      <c r="H38" s="194" t="s">
        <v>3752</v>
      </c>
      <c r="I38" s="194" t="s">
        <v>3753</v>
      </c>
      <c r="J38" s="194" t="s">
        <v>3754</v>
      </c>
      <c r="K38" s="194" t="s">
        <v>129</v>
      </c>
      <c r="L38" s="194" t="s">
        <v>457</v>
      </c>
      <c r="M38" s="194" t="s">
        <v>130</v>
      </c>
      <c r="N38" s="195" t="s">
        <v>2976</v>
      </c>
      <c r="O38" s="184"/>
      <c r="P38" s="185" t="s">
        <v>2977</v>
      </c>
      <c r="Q38" s="149"/>
    </row>
    <row r="39" spans="1:17" ht="12.75">
      <c r="A39" s="186" t="s">
        <v>1701</v>
      </c>
      <c r="B39" s="196"/>
      <c r="C39" s="197" t="s">
        <v>1869</v>
      </c>
      <c r="D39" s="198" t="s">
        <v>2814</v>
      </c>
      <c r="E39" s="199" t="s">
        <v>2815</v>
      </c>
      <c r="F39" s="199" t="s">
        <v>2766</v>
      </c>
      <c r="G39" s="199" t="s">
        <v>587</v>
      </c>
      <c r="H39" s="199" t="s">
        <v>3720</v>
      </c>
      <c r="I39" s="199" t="s">
        <v>3755</v>
      </c>
      <c r="J39" s="199" t="s">
        <v>2773</v>
      </c>
      <c r="K39" s="199" t="s">
        <v>3746</v>
      </c>
      <c r="L39" s="199" t="s">
        <v>2773</v>
      </c>
      <c r="M39" s="199" t="s">
        <v>3736</v>
      </c>
      <c r="N39" s="200" t="s">
        <v>2997</v>
      </c>
      <c r="O39" s="201"/>
      <c r="P39" s="202" t="s">
        <v>2978</v>
      </c>
      <c r="Q39" s="149"/>
    </row>
    <row r="40" spans="1:17" ht="12.75">
      <c r="A40" s="190" t="s">
        <v>3747</v>
      </c>
      <c r="B40" s="191">
        <v>32</v>
      </c>
      <c r="C40" s="192" t="s">
        <v>2603</v>
      </c>
      <c r="D40" s="193" t="s">
        <v>2774</v>
      </c>
      <c r="E40" s="194" t="s">
        <v>2775</v>
      </c>
      <c r="F40" s="194" t="s">
        <v>2765</v>
      </c>
      <c r="G40" s="194" t="s">
        <v>1266</v>
      </c>
      <c r="H40" s="194" t="s">
        <v>3748</v>
      </c>
      <c r="I40" s="194" t="s">
        <v>3749</v>
      </c>
      <c r="J40" s="194" t="s">
        <v>3750</v>
      </c>
      <c r="K40" s="194" t="s">
        <v>131</v>
      </c>
      <c r="L40" s="194" t="s">
        <v>132</v>
      </c>
      <c r="M40" s="194" t="s">
        <v>133</v>
      </c>
      <c r="N40" s="195" t="s">
        <v>2979</v>
      </c>
      <c r="O40" s="184"/>
      <c r="P40" s="185" t="s">
        <v>2980</v>
      </c>
      <c r="Q40" s="149"/>
    </row>
    <row r="41" spans="1:17" ht="12.75">
      <c r="A41" s="186" t="s">
        <v>1846</v>
      </c>
      <c r="B41" s="196"/>
      <c r="C41" s="197" t="s">
        <v>2297</v>
      </c>
      <c r="D41" s="198" t="s">
        <v>2813</v>
      </c>
      <c r="E41" s="199" t="s">
        <v>2761</v>
      </c>
      <c r="F41" s="199" t="s">
        <v>2776</v>
      </c>
      <c r="G41" s="199" t="s">
        <v>3484</v>
      </c>
      <c r="H41" s="199" t="s">
        <v>3774</v>
      </c>
      <c r="I41" s="199" t="s">
        <v>2761</v>
      </c>
      <c r="J41" s="199" t="s">
        <v>3751</v>
      </c>
      <c r="K41" s="199" t="s">
        <v>2776</v>
      </c>
      <c r="L41" s="199" t="s">
        <v>2776</v>
      </c>
      <c r="M41" s="199" t="s">
        <v>3774</v>
      </c>
      <c r="N41" s="200" t="s">
        <v>3797</v>
      </c>
      <c r="O41" s="201"/>
      <c r="P41" s="202" t="s">
        <v>2981</v>
      </c>
      <c r="Q41" s="149"/>
    </row>
    <row r="42" spans="1:17" ht="12.75">
      <c r="A42" s="190" t="s">
        <v>138</v>
      </c>
      <c r="B42" s="191">
        <v>22</v>
      </c>
      <c r="C42" s="192" t="s">
        <v>2594</v>
      </c>
      <c r="D42" s="193" t="s">
        <v>2767</v>
      </c>
      <c r="E42" s="194" t="s">
        <v>2768</v>
      </c>
      <c r="F42" s="194" t="s">
        <v>2769</v>
      </c>
      <c r="G42" s="194" t="s">
        <v>1286</v>
      </c>
      <c r="H42" s="194" t="s">
        <v>3779</v>
      </c>
      <c r="I42" s="194" t="s">
        <v>3780</v>
      </c>
      <c r="J42" s="194" t="s">
        <v>3781</v>
      </c>
      <c r="K42" s="194" t="s">
        <v>139</v>
      </c>
      <c r="L42" s="194" t="s">
        <v>140</v>
      </c>
      <c r="M42" s="194" t="s">
        <v>141</v>
      </c>
      <c r="N42" s="195" t="s">
        <v>2998</v>
      </c>
      <c r="O42" s="184"/>
      <c r="P42" s="185" t="s">
        <v>2999</v>
      </c>
      <c r="Q42" s="149"/>
    </row>
    <row r="43" spans="1:17" ht="12.75">
      <c r="A43" s="186" t="s">
        <v>1846</v>
      </c>
      <c r="B43" s="196"/>
      <c r="C43" s="197" t="s">
        <v>1900</v>
      </c>
      <c r="D43" s="198" t="s">
        <v>3475</v>
      </c>
      <c r="E43" s="199" t="s">
        <v>2788</v>
      </c>
      <c r="F43" s="199" t="s">
        <v>2799</v>
      </c>
      <c r="G43" s="199" t="s">
        <v>756</v>
      </c>
      <c r="H43" s="199" t="s">
        <v>3816</v>
      </c>
      <c r="I43" s="199" t="s">
        <v>2781</v>
      </c>
      <c r="J43" s="199" t="s">
        <v>3774</v>
      </c>
      <c r="K43" s="199" t="s">
        <v>583</v>
      </c>
      <c r="L43" s="199" t="s">
        <v>2762</v>
      </c>
      <c r="M43" s="199" t="s">
        <v>2761</v>
      </c>
      <c r="N43" s="200" t="s">
        <v>2785</v>
      </c>
      <c r="O43" s="201"/>
      <c r="P43" s="202" t="s">
        <v>3000</v>
      </c>
      <c r="Q43" s="149"/>
    </row>
    <row r="44" spans="1:17" ht="12.75">
      <c r="A44" s="190" t="s">
        <v>142</v>
      </c>
      <c r="B44" s="191">
        <v>26</v>
      </c>
      <c r="C44" s="192" t="s">
        <v>2598</v>
      </c>
      <c r="D44" s="193" t="s">
        <v>2793</v>
      </c>
      <c r="E44" s="194" t="s">
        <v>2794</v>
      </c>
      <c r="F44" s="194" t="s">
        <v>2795</v>
      </c>
      <c r="G44" s="194" t="s">
        <v>1248</v>
      </c>
      <c r="H44" s="194" t="s">
        <v>3776</v>
      </c>
      <c r="I44" s="194" t="s">
        <v>3777</v>
      </c>
      <c r="J44" s="194" t="s">
        <v>3778</v>
      </c>
      <c r="K44" s="194" t="s">
        <v>143</v>
      </c>
      <c r="L44" s="194" t="s">
        <v>144</v>
      </c>
      <c r="M44" s="194" t="s">
        <v>145</v>
      </c>
      <c r="N44" s="195" t="s">
        <v>2982</v>
      </c>
      <c r="O44" s="184"/>
      <c r="P44" s="185" t="s">
        <v>2983</v>
      </c>
      <c r="Q44" s="149"/>
    </row>
    <row r="45" spans="1:17" ht="12.75">
      <c r="A45" s="186" t="s">
        <v>1847</v>
      </c>
      <c r="B45" s="196"/>
      <c r="C45" s="197" t="s">
        <v>2109</v>
      </c>
      <c r="D45" s="198" t="s">
        <v>2796</v>
      </c>
      <c r="E45" s="199" t="s">
        <v>2818</v>
      </c>
      <c r="F45" s="199" t="s">
        <v>2880</v>
      </c>
      <c r="G45" s="199" t="s">
        <v>3478</v>
      </c>
      <c r="H45" s="199" t="s">
        <v>3835</v>
      </c>
      <c r="I45" s="199" t="s">
        <v>1323</v>
      </c>
      <c r="J45" s="199" t="s">
        <v>2796</v>
      </c>
      <c r="K45" s="199" t="s">
        <v>2780</v>
      </c>
      <c r="L45" s="199" t="s">
        <v>2786</v>
      </c>
      <c r="M45" s="199" t="s">
        <v>3759</v>
      </c>
      <c r="N45" s="200" t="s">
        <v>3764</v>
      </c>
      <c r="O45" s="201"/>
      <c r="P45" s="202" t="s">
        <v>2984</v>
      </c>
      <c r="Q45" s="149"/>
    </row>
    <row r="46" spans="1:17" ht="12.75">
      <c r="A46" s="190" t="s">
        <v>146</v>
      </c>
      <c r="B46" s="191">
        <v>9</v>
      </c>
      <c r="C46" s="192" t="s">
        <v>2568</v>
      </c>
      <c r="D46" s="193" t="s">
        <v>2569</v>
      </c>
      <c r="E46" s="194" t="s">
        <v>2570</v>
      </c>
      <c r="F46" s="194" t="s">
        <v>2571</v>
      </c>
      <c r="G46" s="194" t="s">
        <v>1242</v>
      </c>
      <c r="H46" s="194" t="s">
        <v>3705</v>
      </c>
      <c r="I46" s="194" t="s">
        <v>3706</v>
      </c>
      <c r="J46" s="194" t="s">
        <v>3707</v>
      </c>
      <c r="K46" s="194" t="s">
        <v>119</v>
      </c>
      <c r="L46" s="194" t="s">
        <v>120</v>
      </c>
      <c r="M46" s="194" t="s">
        <v>121</v>
      </c>
      <c r="N46" s="195" t="s">
        <v>2985</v>
      </c>
      <c r="O46" s="184"/>
      <c r="P46" s="185" t="s">
        <v>2986</v>
      </c>
      <c r="Q46" s="149"/>
    </row>
    <row r="47" spans="1:17" ht="12.75">
      <c r="A47" s="186" t="s">
        <v>1843</v>
      </c>
      <c r="B47" s="196"/>
      <c r="C47" s="197" t="s">
        <v>1869</v>
      </c>
      <c r="D47" s="198" t="s">
        <v>2740</v>
      </c>
      <c r="E47" s="199" t="s">
        <v>2772</v>
      </c>
      <c r="F47" s="199" t="s">
        <v>2573</v>
      </c>
      <c r="G47" s="199" t="s">
        <v>2578</v>
      </c>
      <c r="H47" s="199" t="s">
        <v>3708</v>
      </c>
      <c r="I47" s="199" t="s">
        <v>3709</v>
      </c>
      <c r="J47" s="199" t="s">
        <v>3710</v>
      </c>
      <c r="K47" s="199" t="s">
        <v>3709</v>
      </c>
      <c r="L47" s="199" t="s">
        <v>3709</v>
      </c>
      <c r="M47" s="199" t="s">
        <v>3627</v>
      </c>
      <c r="N47" s="200" t="s">
        <v>3715</v>
      </c>
      <c r="O47" s="201"/>
      <c r="P47" s="202" t="s">
        <v>2987</v>
      </c>
      <c r="Q47" s="149"/>
    </row>
    <row r="48" spans="1:17" ht="12.75">
      <c r="A48" s="190" t="s">
        <v>3765</v>
      </c>
      <c r="B48" s="191">
        <v>27</v>
      </c>
      <c r="C48" s="192" t="s">
        <v>2599</v>
      </c>
      <c r="D48" s="193" t="s">
        <v>2790</v>
      </c>
      <c r="E48" s="194" t="s">
        <v>2791</v>
      </c>
      <c r="F48" s="194" t="s">
        <v>2792</v>
      </c>
      <c r="G48" s="194" t="s">
        <v>1248</v>
      </c>
      <c r="H48" s="194" t="s">
        <v>3771</v>
      </c>
      <c r="I48" s="194" t="s">
        <v>3772</v>
      </c>
      <c r="J48" s="194" t="s">
        <v>3773</v>
      </c>
      <c r="K48" s="194" t="s">
        <v>147</v>
      </c>
      <c r="L48" s="194" t="s">
        <v>148</v>
      </c>
      <c r="M48" s="194" t="s">
        <v>149</v>
      </c>
      <c r="N48" s="195" t="s">
        <v>3001</v>
      </c>
      <c r="O48" s="184"/>
      <c r="P48" s="185" t="s">
        <v>3002</v>
      </c>
      <c r="Q48" s="149"/>
    </row>
    <row r="49" spans="1:17" ht="12.75">
      <c r="A49" s="186" t="s">
        <v>1847</v>
      </c>
      <c r="B49" s="196"/>
      <c r="C49" s="197" t="s">
        <v>2109</v>
      </c>
      <c r="D49" s="198" t="s">
        <v>2816</v>
      </c>
      <c r="E49" s="199" t="s">
        <v>2739</v>
      </c>
      <c r="F49" s="199" t="s">
        <v>2882</v>
      </c>
      <c r="G49" s="199" t="s">
        <v>3478</v>
      </c>
      <c r="H49" s="199" t="s">
        <v>4092</v>
      </c>
      <c r="I49" s="199" t="s">
        <v>3769</v>
      </c>
      <c r="J49" s="199" t="s">
        <v>2797</v>
      </c>
      <c r="K49" s="199" t="s">
        <v>150</v>
      </c>
      <c r="L49" s="199" t="s">
        <v>3797</v>
      </c>
      <c r="M49" s="199" t="s">
        <v>1294</v>
      </c>
      <c r="N49" s="200" t="s">
        <v>2762</v>
      </c>
      <c r="O49" s="201"/>
      <c r="P49" s="202" t="s">
        <v>3003</v>
      </c>
      <c r="Q49" s="149"/>
    </row>
    <row r="50" spans="1:17" ht="12.75">
      <c r="A50" s="190" t="s">
        <v>151</v>
      </c>
      <c r="B50" s="191">
        <v>40</v>
      </c>
      <c r="C50" s="192" t="s">
        <v>2612</v>
      </c>
      <c r="D50" s="193" t="s">
        <v>2820</v>
      </c>
      <c r="E50" s="194" t="s">
        <v>2764</v>
      </c>
      <c r="F50" s="194" t="s">
        <v>2821</v>
      </c>
      <c r="G50" s="194" t="s">
        <v>1276</v>
      </c>
      <c r="H50" s="194" t="s">
        <v>3793</v>
      </c>
      <c r="I50" s="194" t="s">
        <v>3794</v>
      </c>
      <c r="J50" s="194" t="s">
        <v>3795</v>
      </c>
      <c r="K50" s="194" t="s">
        <v>152</v>
      </c>
      <c r="L50" s="194" t="s">
        <v>153</v>
      </c>
      <c r="M50" s="194" t="s">
        <v>154</v>
      </c>
      <c r="N50" s="195" t="s">
        <v>3004</v>
      </c>
      <c r="O50" s="184"/>
      <c r="P50" s="185" t="s">
        <v>3005</v>
      </c>
      <c r="Q50" s="149"/>
    </row>
    <row r="51" spans="1:17" ht="12.75">
      <c r="A51" s="186" t="s">
        <v>1847</v>
      </c>
      <c r="B51" s="196"/>
      <c r="C51" s="197" t="s">
        <v>2109</v>
      </c>
      <c r="D51" s="198" t="s">
        <v>2786</v>
      </c>
      <c r="E51" s="199" t="s">
        <v>2787</v>
      </c>
      <c r="F51" s="199" t="s">
        <v>3474</v>
      </c>
      <c r="G51" s="199" t="s">
        <v>2798</v>
      </c>
      <c r="H51" s="199" t="s">
        <v>3844</v>
      </c>
      <c r="I51" s="199" t="s">
        <v>3797</v>
      </c>
      <c r="J51" s="199" t="s">
        <v>614</v>
      </c>
      <c r="K51" s="199" t="s">
        <v>2816</v>
      </c>
      <c r="L51" s="199" t="s">
        <v>2796</v>
      </c>
      <c r="M51" s="199" t="s">
        <v>2776</v>
      </c>
      <c r="N51" s="200" t="s">
        <v>3774</v>
      </c>
      <c r="O51" s="201"/>
      <c r="P51" s="202" t="s">
        <v>3006</v>
      </c>
      <c r="Q51" s="149"/>
    </row>
    <row r="52" spans="1:17" ht="12.75">
      <c r="A52" s="190" t="s">
        <v>155</v>
      </c>
      <c r="B52" s="191">
        <v>25</v>
      </c>
      <c r="C52" s="192" t="s">
        <v>2597</v>
      </c>
      <c r="D52" s="193" t="s">
        <v>2782</v>
      </c>
      <c r="E52" s="194" t="s">
        <v>2783</v>
      </c>
      <c r="F52" s="194" t="s">
        <v>2784</v>
      </c>
      <c r="G52" s="194" t="s">
        <v>1262</v>
      </c>
      <c r="H52" s="194" t="s">
        <v>3766</v>
      </c>
      <c r="I52" s="194" t="s">
        <v>3767</v>
      </c>
      <c r="J52" s="194" t="s">
        <v>3768</v>
      </c>
      <c r="K52" s="194" t="s">
        <v>134</v>
      </c>
      <c r="L52" s="194" t="s">
        <v>460</v>
      </c>
      <c r="M52" s="194" t="s">
        <v>135</v>
      </c>
      <c r="N52" s="195" t="s">
        <v>2988</v>
      </c>
      <c r="O52" s="184"/>
      <c r="P52" s="185" t="s">
        <v>2989</v>
      </c>
      <c r="Q52" s="149"/>
    </row>
    <row r="53" spans="1:17" ht="12.75">
      <c r="A53" s="186" t="s">
        <v>1844</v>
      </c>
      <c r="B53" s="196"/>
      <c r="C53" s="197" t="s">
        <v>2297</v>
      </c>
      <c r="D53" s="198" t="s">
        <v>2785</v>
      </c>
      <c r="E53" s="199" t="s">
        <v>2797</v>
      </c>
      <c r="F53" s="199" t="s">
        <v>2787</v>
      </c>
      <c r="G53" s="199" t="s">
        <v>583</v>
      </c>
      <c r="H53" s="199" t="s">
        <v>2867</v>
      </c>
      <c r="I53" s="199" t="s">
        <v>3836</v>
      </c>
      <c r="J53" s="199" t="s">
        <v>3787</v>
      </c>
      <c r="K53" s="199" t="s">
        <v>2797</v>
      </c>
      <c r="L53" s="199" t="s">
        <v>3828</v>
      </c>
      <c r="M53" s="199" t="s">
        <v>3770</v>
      </c>
      <c r="N53" s="200" t="s">
        <v>2835</v>
      </c>
      <c r="O53" s="201"/>
      <c r="P53" s="202" t="s">
        <v>2990</v>
      </c>
      <c r="Q53" s="149"/>
    </row>
    <row r="54" spans="1:17" ht="12.75">
      <c r="A54" s="190" t="s">
        <v>156</v>
      </c>
      <c r="B54" s="191">
        <v>29</v>
      </c>
      <c r="C54" s="192" t="s">
        <v>2601</v>
      </c>
      <c r="D54" s="193" t="s">
        <v>2763</v>
      </c>
      <c r="E54" s="194" t="s">
        <v>2800</v>
      </c>
      <c r="F54" s="194" t="s">
        <v>2801</v>
      </c>
      <c r="G54" s="194" t="s">
        <v>1283</v>
      </c>
      <c r="H54" s="194" t="s">
        <v>3788</v>
      </c>
      <c r="I54" s="194" t="s">
        <v>3789</v>
      </c>
      <c r="J54" s="194" t="s">
        <v>3790</v>
      </c>
      <c r="K54" s="194" t="s">
        <v>1361</v>
      </c>
      <c r="L54" s="194" t="s">
        <v>157</v>
      </c>
      <c r="M54" s="194" t="s">
        <v>158</v>
      </c>
      <c r="N54" s="195" t="s">
        <v>3007</v>
      </c>
      <c r="O54" s="184"/>
      <c r="P54" s="185" t="s">
        <v>3008</v>
      </c>
      <c r="Q54" s="149"/>
    </row>
    <row r="55" spans="1:17" ht="12.75">
      <c r="A55" s="186" t="s">
        <v>1701</v>
      </c>
      <c r="B55" s="196"/>
      <c r="C55" s="197" t="s">
        <v>1869</v>
      </c>
      <c r="D55" s="198" t="s">
        <v>2814</v>
      </c>
      <c r="E55" s="199" t="s">
        <v>2881</v>
      </c>
      <c r="F55" s="199" t="s">
        <v>2802</v>
      </c>
      <c r="G55" s="199" t="s">
        <v>600</v>
      </c>
      <c r="H55" s="199" t="s">
        <v>3837</v>
      </c>
      <c r="I55" s="199" t="s">
        <v>3792</v>
      </c>
      <c r="J55" s="199" t="s">
        <v>3838</v>
      </c>
      <c r="K55" s="199" t="s">
        <v>204</v>
      </c>
      <c r="L55" s="199" t="s">
        <v>3791</v>
      </c>
      <c r="M55" s="199" t="s">
        <v>3838</v>
      </c>
      <c r="N55" s="200" t="s">
        <v>3838</v>
      </c>
      <c r="O55" s="201"/>
      <c r="P55" s="202" t="s">
        <v>3009</v>
      </c>
      <c r="Q55" s="149"/>
    </row>
    <row r="56" spans="1:17" ht="12.75">
      <c r="A56" s="190" t="s">
        <v>594</v>
      </c>
      <c r="B56" s="191">
        <v>33</v>
      </c>
      <c r="C56" s="192" t="s">
        <v>2605</v>
      </c>
      <c r="D56" s="193" t="s">
        <v>2803</v>
      </c>
      <c r="E56" s="194" t="s">
        <v>2804</v>
      </c>
      <c r="F56" s="194" t="s">
        <v>2805</v>
      </c>
      <c r="G56" s="194" t="s">
        <v>1292</v>
      </c>
      <c r="H56" s="194" t="s">
        <v>3798</v>
      </c>
      <c r="I56" s="194" t="s">
        <v>3799</v>
      </c>
      <c r="J56" s="194" t="s">
        <v>3800</v>
      </c>
      <c r="K56" s="194" t="s">
        <v>3753</v>
      </c>
      <c r="L56" s="194" t="s">
        <v>159</v>
      </c>
      <c r="M56" s="194" t="s">
        <v>160</v>
      </c>
      <c r="N56" s="195" t="s">
        <v>3010</v>
      </c>
      <c r="O56" s="184"/>
      <c r="P56" s="185" t="s">
        <v>3011</v>
      </c>
      <c r="Q56" s="149"/>
    </row>
    <row r="57" spans="1:17" ht="12.75">
      <c r="A57" s="186" t="s">
        <v>1854</v>
      </c>
      <c r="B57" s="196"/>
      <c r="C57" s="197" t="s">
        <v>1723</v>
      </c>
      <c r="D57" s="198" t="s">
        <v>2833</v>
      </c>
      <c r="E57" s="199" t="s">
        <v>2822</v>
      </c>
      <c r="F57" s="199" t="s">
        <v>2817</v>
      </c>
      <c r="G57" s="199" t="s">
        <v>1323</v>
      </c>
      <c r="H57" s="199" t="s">
        <v>2816</v>
      </c>
      <c r="I57" s="199" t="s">
        <v>4093</v>
      </c>
      <c r="J57" s="199" t="s">
        <v>3855</v>
      </c>
      <c r="K57" s="199" t="s">
        <v>2834</v>
      </c>
      <c r="L57" s="199" t="s">
        <v>3769</v>
      </c>
      <c r="M57" s="199" t="s">
        <v>3796</v>
      </c>
      <c r="N57" s="200" t="s">
        <v>2796</v>
      </c>
      <c r="O57" s="201"/>
      <c r="P57" s="202" t="s">
        <v>3012</v>
      </c>
      <c r="Q57" s="149"/>
    </row>
    <row r="58" spans="1:17" ht="12.75">
      <c r="A58" s="190" t="s">
        <v>166</v>
      </c>
      <c r="B58" s="191">
        <v>55</v>
      </c>
      <c r="C58" s="192" t="s">
        <v>2627</v>
      </c>
      <c r="D58" s="193" t="s">
        <v>2889</v>
      </c>
      <c r="E58" s="194" t="s">
        <v>2842</v>
      </c>
      <c r="F58" s="194" t="s">
        <v>2821</v>
      </c>
      <c r="G58" s="194" t="s">
        <v>1309</v>
      </c>
      <c r="H58" s="194" t="s">
        <v>3809</v>
      </c>
      <c r="I58" s="194" t="s">
        <v>3810</v>
      </c>
      <c r="J58" s="194" t="s">
        <v>3811</v>
      </c>
      <c r="K58" s="194" t="s">
        <v>167</v>
      </c>
      <c r="L58" s="194" t="s">
        <v>168</v>
      </c>
      <c r="M58" s="194" t="s">
        <v>169</v>
      </c>
      <c r="N58" s="195" t="s">
        <v>3013</v>
      </c>
      <c r="O58" s="184"/>
      <c r="P58" s="185" t="s">
        <v>3014</v>
      </c>
      <c r="Q58" s="149"/>
    </row>
    <row r="59" spans="1:17" ht="12.75">
      <c r="A59" s="186" t="s">
        <v>1843</v>
      </c>
      <c r="B59" s="196"/>
      <c r="C59" s="197" t="s">
        <v>1867</v>
      </c>
      <c r="D59" s="198" t="s">
        <v>747</v>
      </c>
      <c r="E59" s="199" t="s">
        <v>2890</v>
      </c>
      <c r="F59" s="199" t="s">
        <v>2890</v>
      </c>
      <c r="G59" s="199" t="s">
        <v>612</v>
      </c>
      <c r="H59" s="199" t="s">
        <v>3839</v>
      </c>
      <c r="I59" s="199" t="s">
        <v>3839</v>
      </c>
      <c r="J59" s="199" t="s">
        <v>3840</v>
      </c>
      <c r="K59" s="199" t="s">
        <v>205</v>
      </c>
      <c r="L59" s="199" t="s">
        <v>3812</v>
      </c>
      <c r="M59" s="199" t="s">
        <v>3832</v>
      </c>
      <c r="N59" s="200" t="s">
        <v>3157</v>
      </c>
      <c r="O59" s="201"/>
      <c r="P59" s="202" t="s">
        <v>3015</v>
      </c>
      <c r="Q59" s="149"/>
    </row>
    <row r="60" spans="1:17" ht="12.75">
      <c r="A60" s="190" t="s">
        <v>171</v>
      </c>
      <c r="B60" s="191">
        <v>56</v>
      </c>
      <c r="C60" s="192" t="s">
        <v>2628</v>
      </c>
      <c r="D60" s="193" t="s">
        <v>2883</v>
      </c>
      <c r="E60" s="194" t="s">
        <v>2884</v>
      </c>
      <c r="F60" s="194" t="s">
        <v>2885</v>
      </c>
      <c r="G60" s="194" t="s">
        <v>1304</v>
      </c>
      <c r="H60" s="194" t="s">
        <v>3813</v>
      </c>
      <c r="I60" s="194" t="s">
        <v>3814</v>
      </c>
      <c r="J60" s="194" t="s">
        <v>3815</v>
      </c>
      <c r="K60" s="194" t="s">
        <v>161</v>
      </c>
      <c r="L60" s="194" t="s">
        <v>162</v>
      </c>
      <c r="M60" s="194" t="s">
        <v>163</v>
      </c>
      <c r="N60" s="195" t="s">
        <v>3016</v>
      </c>
      <c r="O60" s="184"/>
      <c r="P60" s="185" t="s">
        <v>3017</v>
      </c>
      <c r="Q60" s="149"/>
    </row>
    <row r="61" spans="1:17" ht="12.75">
      <c r="A61" s="186" t="s">
        <v>1846</v>
      </c>
      <c r="B61" s="196"/>
      <c r="C61" s="197" t="s">
        <v>2139</v>
      </c>
      <c r="D61" s="198" t="s">
        <v>3478</v>
      </c>
      <c r="E61" s="199" t="s">
        <v>3634</v>
      </c>
      <c r="F61" s="199" t="s">
        <v>2886</v>
      </c>
      <c r="G61" s="199" t="s">
        <v>2902</v>
      </c>
      <c r="H61" s="199" t="s">
        <v>3775</v>
      </c>
      <c r="I61" s="199" t="s">
        <v>3473</v>
      </c>
      <c r="J61" s="199" t="s">
        <v>2886</v>
      </c>
      <c r="K61" s="199" t="s">
        <v>188</v>
      </c>
      <c r="L61" s="199" t="s">
        <v>616</v>
      </c>
      <c r="M61" s="199" t="s">
        <v>189</v>
      </c>
      <c r="N61" s="200" t="s">
        <v>3158</v>
      </c>
      <c r="O61" s="201"/>
      <c r="P61" s="202" t="s">
        <v>3018</v>
      </c>
      <c r="Q61" s="149"/>
    </row>
    <row r="62" spans="1:17" ht="12.75">
      <c r="A62" s="190" t="s">
        <v>3019</v>
      </c>
      <c r="B62" s="191">
        <v>54</v>
      </c>
      <c r="C62" s="192" t="s">
        <v>2626</v>
      </c>
      <c r="D62" s="193" t="s">
        <v>2897</v>
      </c>
      <c r="E62" s="194" t="s">
        <v>2898</v>
      </c>
      <c r="F62" s="194" t="s">
        <v>2899</v>
      </c>
      <c r="G62" s="194" t="s">
        <v>1301</v>
      </c>
      <c r="H62" s="194" t="s">
        <v>3845</v>
      </c>
      <c r="I62" s="194" t="s">
        <v>3846</v>
      </c>
      <c r="J62" s="194" t="s">
        <v>3847</v>
      </c>
      <c r="K62" s="194" t="s">
        <v>175</v>
      </c>
      <c r="L62" s="194" t="s">
        <v>168</v>
      </c>
      <c r="M62" s="194" t="s">
        <v>176</v>
      </c>
      <c r="N62" s="195" t="s">
        <v>3020</v>
      </c>
      <c r="O62" s="184"/>
      <c r="P62" s="185" t="s">
        <v>3021</v>
      </c>
      <c r="Q62" s="149"/>
    </row>
    <row r="63" spans="1:17" ht="12.75">
      <c r="A63" s="186" t="s">
        <v>1845</v>
      </c>
      <c r="B63" s="196"/>
      <c r="C63" s="197" t="s">
        <v>2098</v>
      </c>
      <c r="D63" s="198" t="s">
        <v>3526</v>
      </c>
      <c r="E63" s="199" t="s">
        <v>3640</v>
      </c>
      <c r="F63" s="199" t="s">
        <v>3641</v>
      </c>
      <c r="G63" s="199" t="s">
        <v>619</v>
      </c>
      <c r="H63" s="199" t="s">
        <v>3513</v>
      </c>
      <c r="I63" s="199" t="s">
        <v>406</v>
      </c>
      <c r="J63" s="199" t="s">
        <v>629</v>
      </c>
      <c r="K63" s="199" t="s">
        <v>3817</v>
      </c>
      <c r="L63" s="199" t="s">
        <v>2880</v>
      </c>
      <c r="M63" s="199" t="s">
        <v>2839</v>
      </c>
      <c r="N63" s="200" t="s">
        <v>3159</v>
      </c>
      <c r="O63" s="201"/>
      <c r="P63" s="202" t="s">
        <v>3022</v>
      </c>
      <c r="Q63" s="149"/>
    </row>
    <row r="64" spans="1:17" ht="12.75">
      <c r="A64" s="190" t="s">
        <v>3023</v>
      </c>
      <c r="B64" s="191">
        <v>45</v>
      </c>
      <c r="C64" s="192" t="s">
        <v>2617</v>
      </c>
      <c r="D64" s="193" t="s">
        <v>2872</v>
      </c>
      <c r="E64" s="194" t="s">
        <v>2873</v>
      </c>
      <c r="F64" s="194" t="s">
        <v>2874</v>
      </c>
      <c r="G64" s="194" t="s">
        <v>1304</v>
      </c>
      <c r="H64" s="194" t="s">
        <v>3861</v>
      </c>
      <c r="I64" s="194" t="s">
        <v>1372</v>
      </c>
      <c r="J64" s="194" t="s">
        <v>3862</v>
      </c>
      <c r="K64" s="194" t="s">
        <v>177</v>
      </c>
      <c r="L64" s="194" t="s">
        <v>178</v>
      </c>
      <c r="M64" s="194" t="s">
        <v>179</v>
      </c>
      <c r="N64" s="195" t="s">
        <v>3024</v>
      </c>
      <c r="O64" s="184"/>
      <c r="P64" s="185" t="s">
        <v>3025</v>
      </c>
      <c r="Q64" s="149"/>
    </row>
    <row r="65" spans="1:17" ht="12.75">
      <c r="A65" s="186" t="s">
        <v>1854</v>
      </c>
      <c r="B65" s="196"/>
      <c r="C65" s="197" t="s">
        <v>1723</v>
      </c>
      <c r="D65" s="198" t="s">
        <v>769</v>
      </c>
      <c r="E65" s="199" t="s">
        <v>477</v>
      </c>
      <c r="F65" s="199" t="s">
        <v>694</v>
      </c>
      <c r="G65" s="199" t="s">
        <v>651</v>
      </c>
      <c r="H65" s="199" t="s">
        <v>3863</v>
      </c>
      <c r="I65" s="199" t="s">
        <v>3807</v>
      </c>
      <c r="J65" s="199" t="s">
        <v>3835</v>
      </c>
      <c r="K65" s="199" t="s">
        <v>2787</v>
      </c>
      <c r="L65" s="199" t="s">
        <v>1323</v>
      </c>
      <c r="M65" s="199" t="s">
        <v>180</v>
      </c>
      <c r="N65" s="200" t="s">
        <v>3026</v>
      </c>
      <c r="O65" s="201"/>
      <c r="P65" s="202" t="s">
        <v>3027</v>
      </c>
      <c r="Q65" s="149"/>
    </row>
    <row r="66" spans="1:17" ht="12.75">
      <c r="A66" s="190" t="s">
        <v>3028</v>
      </c>
      <c r="B66" s="191">
        <v>83</v>
      </c>
      <c r="C66" s="192" t="s">
        <v>2654</v>
      </c>
      <c r="D66" s="193" t="s">
        <v>2808</v>
      </c>
      <c r="E66" s="194" t="s">
        <v>3535</v>
      </c>
      <c r="F66" s="194" t="s">
        <v>3536</v>
      </c>
      <c r="G66" s="194" t="s">
        <v>1378</v>
      </c>
      <c r="H66" s="194" t="s">
        <v>3809</v>
      </c>
      <c r="I66" s="194" t="s">
        <v>3802</v>
      </c>
      <c r="J66" s="194" t="s">
        <v>3878</v>
      </c>
      <c r="K66" s="194" t="s">
        <v>206</v>
      </c>
      <c r="L66" s="194" t="s">
        <v>207</v>
      </c>
      <c r="M66" s="194" t="s">
        <v>208</v>
      </c>
      <c r="N66" s="195" t="s">
        <v>3029</v>
      </c>
      <c r="O66" s="184"/>
      <c r="P66" s="185" t="s">
        <v>3030</v>
      </c>
      <c r="Q66" s="149"/>
    </row>
    <row r="67" spans="1:17" ht="12.75">
      <c r="A67" s="186" t="s">
        <v>1854</v>
      </c>
      <c r="B67" s="196"/>
      <c r="C67" s="197" t="s">
        <v>1721</v>
      </c>
      <c r="D67" s="198" t="s">
        <v>752</v>
      </c>
      <c r="E67" s="199" t="s">
        <v>3537</v>
      </c>
      <c r="F67" s="199" t="s">
        <v>529</v>
      </c>
      <c r="G67" s="199" t="s">
        <v>627</v>
      </c>
      <c r="H67" s="199" t="s">
        <v>2788</v>
      </c>
      <c r="I67" s="199" t="s">
        <v>2855</v>
      </c>
      <c r="J67" s="199" t="s">
        <v>3841</v>
      </c>
      <c r="K67" s="199" t="s">
        <v>3786</v>
      </c>
      <c r="L67" s="199" t="s">
        <v>341</v>
      </c>
      <c r="M67" s="199" t="s">
        <v>3805</v>
      </c>
      <c r="N67" s="200" t="s">
        <v>2813</v>
      </c>
      <c r="O67" s="201"/>
      <c r="P67" s="202" t="s">
        <v>3031</v>
      </c>
      <c r="Q67" s="149"/>
    </row>
    <row r="68" spans="1:17" ht="12.75">
      <c r="A68" s="190"/>
      <c r="B68" s="191">
        <v>67</v>
      </c>
      <c r="C68" s="192" t="s">
        <v>2639</v>
      </c>
      <c r="D68" s="193" t="s">
        <v>2919</v>
      </c>
      <c r="E68" s="194" t="s">
        <v>2534</v>
      </c>
      <c r="F68" s="194" t="s">
        <v>2920</v>
      </c>
      <c r="G68" s="194" t="s">
        <v>1396</v>
      </c>
      <c r="H68" s="194" t="s">
        <v>3842</v>
      </c>
      <c r="I68" s="194" t="s">
        <v>3794</v>
      </c>
      <c r="J68" s="194" t="s">
        <v>3843</v>
      </c>
      <c r="K68" s="194" t="s">
        <v>182</v>
      </c>
      <c r="L68" s="194" t="s">
        <v>2931</v>
      </c>
      <c r="M68" s="194" t="s">
        <v>183</v>
      </c>
      <c r="N68" s="195" t="s">
        <v>3160</v>
      </c>
      <c r="O68" s="184" t="s">
        <v>3679</v>
      </c>
      <c r="P68" s="185"/>
      <c r="Q68" s="149"/>
    </row>
    <row r="69" spans="1:17" ht="12.75">
      <c r="A69" s="186" t="s">
        <v>1854</v>
      </c>
      <c r="B69" s="196"/>
      <c r="C69" s="197" t="s">
        <v>1723</v>
      </c>
      <c r="D69" s="198" t="s">
        <v>3521</v>
      </c>
      <c r="E69" s="199" t="s">
        <v>3533</v>
      </c>
      <c r="F69" s="199" t="s">
        <v>3635</v>
      </c>
      <c r="G69" s="199" t="s">
        <v>693</v>
      </c>
      <c r="H69" s="199" t="s">
        <v>2834</v>
      </c>
      <c r="I69" s="199" t="s">
        <v>2797</v>
      </c>
      <c r="J69" s="199" t="s">
        <v>3877</v>
      </c>
      <c r="K69" s="199" t="s">
        <v>3475</v>
      </c>
      <c r="L69" s="199" t="s">
        <v>3836</v>
      </c>
      <c r="M69" s="199" t="s">
        <v>3974</v>
      </c>
      <c r="N69" s="200" t="s">
        <v>3161</v>
      </c>
      <c r="O69" s="201"/>
      <c r="P69" s="202"/>
      <c r="Q69" s="149"/>
    </row>
    <row r="70" spans="1:17" ht="12.75">
      <c r="A70" s="190" t="s">
        <v>181</v>
      </c>
      <c r="B70" s="191">
        <v>78</v>
      </c>
      <c r="C70" s="192" t="s">
        <v>2649</v>
      </c>
      <c r="D70" s="193" t="s">
        <v>3485</v>
      </c>
      <c r="E70" s="194" t="s">
        <v>2930</v>
      </c>
      <c r="F70" s="194" t="s">
        <v>3486</v>
      </c>
      <c r="G70" s="194" t="s">
        <v>1333</v>
      </c>
      <c r="H70" s="194" t="s">
        <v>3822</v>
      </c>
      <c r="I70" s="194" t="s">
        <v>3823</v>
      </c>
      <c r="J70" s="194" t="s">
        <v>3824</v>
      </c>
      <c r="K70" s="194" t="s">
        <v>172</v>
      </c>
      <c r="L70" s="194" t="s">
        <v>173</v>
      </c>
      <c r="M70" s="194" t="s">
        <v>174</v>
      </c>
      <c r="N70" s="195" t="s">
        <v>3032</v>
      </c>
      <c r="O70" s="184"/>
      <c r="P70" s="185" t="s">
        <v>3033</v>
      </c>
      <c r="Q70" s="149"/>
    </row>
    <row r="71" spans="1:17" ht="12.75">
      <c r="A71" s="186" t="s">
        <v>1844</v>
      </c>
      <c r="B71" s="196"/>
      <c r="C71" s="197" t="s">
        <v>2172</v>
      </c>
      <c r="D71" s="198" t="s">
        <v>3487</v>
      </c>
      <c r="E71" s="199" t="s">
        <v>3601</v>
      </c>
      <c r="F71" s="199" t="s">
        <v>3487</v>
      </c>
      <c r="G71" s="199" t="s">
        <v>618</v>
      </c>
      <c r="H71" s="199" t="s">
        <v>631</v>
      </c>
      <c r="I71" s="199" t="s">
        <v>2835</v>
      </c>
      <c r="J71" s="199" t="s">
        <v>2817</v>
      </c>
      <c r="K71" s="199" t="s">
        <v>2882</v>
      </c>
      <c r="L71" s="199" t="s">
        <v>2849</v>
      </c>
      <c r="M71" s="199" t="s">
        <v>3877</v>
      </c>
      <c r="N71" s="200" t="s">
        <v>3876</v>
      </c>
      <c r="O71" s="201"/>
      <c r="P71" s="202" t="s">
        <v>3034</v>
      </c>
      <c r="Q71" s="149"/>
    </row>
    <row r="72" spans="1:17" ht="12.75">
      <c r="A72" s="190" t="s">
        <v>184</v>
      </c>
      <c r="B72" s="191">
        <v>64</v>
      </c>
      <c r="C72" s="192" t="s">
        <v>2636</v>
      </c>
      <c r="D72" s="193" t="s">
        <v>2914</v>
      </c>
      <c r="E72" s="194" t="s">
        <v>2915</v>
      </c>
      <c r="F72" s="194" t="s">
        <v>2916</v>
      </c>
      <c r="G72" s="194" t="s">
        <v>1330</v>
      </c>
      <c r="H72" s="194" t="s">
        <v>3852</v>
      </c>
      <c r="I72" s="194" t="s">
        <v>3853</v>
      </c>
      <c r="J72" s="194" t="s">
        <v>3854</v>
      </c>
      <c r="K72" s="194" t="s">
        <v>185</v>
      </c>
      <c r="L72" s="194" t="s">
        <v>186</v>
      </c>
      <c r="M72" s="194" t="s">
        <v>187</v>
      </c>
      <c r="N72" s="195" t="s">
        <v>3035</v>
      </c>
      <c r="O72" s="184"/>
      <c r="P72" s="185" t="s">
        <v>3036</v>
      </c>
      <c r="Q72" s="149"/>
    </row>
    <row r="73" spans="1:17" ht="12.75">
      <c r="A73" s="186" t="s">
        <v>1854</v>
      </c>
      <c r="B73" s="196"/>
      <c r="C73" s="197" t="s">
        <v>1723</v>
      </c>
      <c r="D73" s="198" t="s">
        <v>3501</v>
      </c>
      <c r="E73" s="199" t="s">
        <v>2933</v>
      </c>
      <c r="F73" s="199" t="s">
        <v>2849</v>
      </c>
      <c r="G73" s="199" t="s">
        <v>617</v>
      </c>
      <c r="H73" s="199" t="s">
        <v>4094</v>
      </c>
      <c r="I73" s="199" t="s">
        <v>4095</v>
      </c>
      <c r="J73" s="199" t="s">
        <v>3883</v>
      </c>
      <c r="K73" s="199" t="s">
        <v>210</v>
      </c>
      <c r="L73" s="199" t="s">
        <v>3484</v>
      </c>
      <c r="M73" s="199" t="s">
        <v>2844</v>
      </c>
      <c r="N73" s="200" t="s">
        <v>3162</v>
      </c>
      <c r="O73" s="201"/>
      <c r="P73" s="202" t="s">
        <v>3037</v>
      </c>
      <c r="Q73" s="149"/>
    </row>
    <row r="74" spans="1:17" ht="12.75">
      <c r="A74" s="190" t="s">
        <v>209</v>
      </c>
      <c r="B74" s="191">
        <v>89</v>
      </c>
      <c r="C74" s="192" t="s">
        <v>2660</v>
      </c>
      <c r="D74" s="193" t="s">
        <v>3540</v>
      </c>
      <c r="E74" s="194" t="s">
        <v>2922</v>
      </c>
      <c r="F74" s="194" t="s">
        <v>3505</v>
      </c>
      <c r="G74" s="194" t="s">
        <v>1371</v>
      </c>
      <c r="H74" s="194" t="s">
        <v>3884</v>
      </c>
      <c r="I74" s="194" t="s">
        <v>3885</v>
      </c>
      <c r="J74" s="194" t="s">
        <v>3886</v>
      </c>
      <c r="K74" s="194" t="s">
        <v>1426</v>
      </c>
      <c r="L74" s="194" t="s">
        <v>211</v>
      </c>
      <c r="M74" s="194" t="s">
        <v>163</v>
      </c>
      <c r="N74" s="195" t="s">
        <v>3038</v>
      </c>
      <c r="O74" s="184"/>
      <c r="P74" s="185" t="s">
        <v>3039</v>
      </c>
      <c r="Q74" s="149"/>
    </row>
    <row r="75" spans="1:17" ht="12.75">
      <c r="A75" s="186" t="s">
        <v>1846</v>
      </c>
      <c r="B75" s="196"/>
      <c r="C75" s="197" t="s">
        <v>1842</v>
      </c>
      <c r="D75" s="198" t="s">
        <v>3624</v>
      </c>
      <c r="E75" s="199" t="s">
        <v>3503</v>
      </c>
      <c r="F75" s="199" t="s">
        <v>3542</v>
      </c>
      <c r="G75" s="199" t="s">
        <v>626</v>
      </c>
      <c r="H75" s="199" t="s">
        <v>4098</v>
      </c>
      <c r="I75" s="199" t="s">
        <v>3869</v>
      </c>
      <c r="J75" s="199" t="s">
        <v>3867</v>
      </c>
      <c r="K75" s="199" t="s">
        <v>3873</v>
      </c>
      <c r="L75" s="199" t="s">
        <v>3804</v>
      </c>
      <c r="M75" s="199" t="s">
        <v>189</v>
      </c>
      <c r="N75" s="200" t="s">
        <v>4095</v>
      </c>
      <c r="O75" s="201"/>
      <c r="P75" s="202" t="s">
        <v>3040</v>
      </c>
      <c r="Q75" s="149"/>
    </row>
    <row r="76" spans="1:17" ht="12.75">
      <c r="A76" s="190" t="s">
        <v>3041</v>
      </c>
      <c r="B76" s="191">
        <v>44</v>
      </c>
      <c r="C76" s="192" t="s">
        <v>2616</v>
      </c>
      <c r="D76" s="193" t="s">
        <v>2870</v>
      </c>
      <c r="E76" s="194" t="s">
        <v>2571</v>
      </c>
      <c r="F76" s="194" t="s">
        <v>2871</v>
      </c>
      <c r="G76" s="194" t="s">
        <v>1336</v>
      </c>
      <c r="H76" s="194" t="s">
        <v>3856</v>
      </c>
      <c r="I76" s="194" t="s">
        <v>3857</v>
      </c>
      <c r="J76" s="194" t="s">
        <v>3858</v>
      </c>
      <c r="K76" s="194" t="s">
        <v>192</v>
      </c>
      <c r="L76" s="194" t="s">
        <v>193</v>
      </c>
      <c r="M76" s="194" t="s">
        <v>194</v>
      </c>
      <c r="N76" s="195" t="s">
        <v>3016</v>
      </c>
      <c r="O76" s="184"/>
      <c r="P76" s="185" t="s">
        <v>3042</v>
      </c>
      <c r="Q76" s="149"/>
    </row>
    <row r="77" spans="1:17" ht="12.75">
      <c r="A77" s="186" t="s">
        <v>1829</v>
      </c>
      <c r="B77" s="196"/>
      <c r="C77" s="197" t="s">
        <v>2096</v>
      </c>
      <c r="D77" s="198" t="s">
        <v>2867</v>
      </c>
      <c r="E77" s="199" t="s">
        <v>3493</v>
      </c>
      <c r="F77" s="199" t="s">
        <v>3638</v>
      </c>
      <c r="G77" s="199" t="s">
        <v>2868</v>
      </c>
      <c r="H77" s="199" t="s">
        <v>3524</v>
      </c>
      <c r="I77" s="199" t="s">
        <v>4096</v>
      </c>
      <c r="J77" s="199" t="s">
        <v>3636</v>
      </c>
      <c r="K77" s="199" t="s">
        <v>3530</v>
      </c>
      <c r="L77" s="199" t="s">
        <v>3875</v>
      </c>
      <c r="M77" s="199" t="s">
        <v>2840</v>
      </c>
      <c r="N77" s="200" t="s">
        <v>2888</v>
      </c>
      <c r="O77" s="201"/>
      <c r="P77" s="202" t="s">
        <v>3043</v>
      </c>
      <c r="Q77" s="149"/>
    </row>
    <row r="78" spans="1:17" ht="12.75">
      <c r="A78" s="190" t="s">
        <v>3044</v>
      </c>
      <c r="B78" s="191">
        <v>49</v>
      </c>
      <c r="C78" s="192" t="s">
        <v>2621</v>
      </c>
      <c r="D78" s="193" t="s">
        <v>2864</v>
      </c>
      <c r="E78" s="194" t="s">
        <v>2865</v>
      </c>
      <c r="F78" s="194" t="s">
        <v>2866</v>
      </c>
      <c r="G78" s="194" t="s">
        <v>1296</v>
      </c>
      <c r="H78" s="194" t="s">
        <v>3849</v>
      </c>
      <c r="I78" s="194" t="s">
        <v>3850</v>
      </c>
      <c r="J78" s="194" t="s">
        <v>3851</v>
      </c>
      <c r="K78" s="194" t="s">
        <v>190</v>
      </c>
      <c r="L78" s="194" t="s">
        <v>470</v>
      </c>
      <c r="M78" s="194" t="s">
        <v>191</v>
      </c>
      <c r="N78" s="195" t="s">
        <v>3045</v>
      </c>
      <c r="O78" s="184"/>
      <c r="P78" s="185" t="s">
        <v>3046</v>
      </c>
      <c r="Q78" s="149"/>
    </row>
    <row r="79" spans="1:17" ht="12.75">
      <c r="A79" s="186" t="s">
        <v>1845</v>
      </c>
      <c r="B79" s="196"/>
      <c r="C79" s="197" t="s">
        <v>1932</v>
      </c>
      <c r="D79" s="198" t="s">
        <v>3519</v>
      </c>
      <c r="E79" s="199" t="s">
        <v>3636</v>
      </c>
      <c r="F79" s="199" t="s">
        <v>3525</v>
      </c>
      <c r="G79" s="199" t="s">
        <v>2834</v>
      </c>
      <c r="H79" s="199" t="s">
        <v>3525</v>
      </c>
      <c r="I79" s="199" t="s">
        <v>3882</v>
      </c>
      <c r="J79" s="199" t="s">
        <v>2840</v>
      </c>
      <c r="K79" s="199" t="s">
        <v>629</v>
      </c>
      <c r="L79" s="199" t="s">
        <v>2868</v>
      </c>
      <c r="M79" s="199" t="s">
        <v>624</v>
      </c>
      <c r="N79" s="200" t="s">
        <v>3163</v>
      </c>
      <c r="O79" s="201"/>
      <c r="P79" s="202" t="s">
        <v>3047</v>
      </c>
      <c r="Q79" s="149"/>
    </row>
    <row r="80" spans="1:17" ht="12.75">
      <c r="A80" s="190" t="s">
        <v>3048</v>
      </c>
      <c r="B80" s="191">
        <v>60</v>
      </c>
      <c r="C80" s="192" t="s">
        <v>2632</v>
      </c>
      <c r="D80" s="193" t="s">
        <v>2900</v>
      </c>
      <c r="E80" s="194" t="s">
        <v>2893</v>
      </c>
      <c r="F80" s="194" t="s">
        <v>2901</v>
      </c>
      <c r="G80" s="194" t="s">
        <v>1309</v>
      </c>
      <c r="H80" s="194" t="s">
        <v>3888</v>
      </c>
      <c r="I80" s="194" t="s">
        <v>3889</v>
      </c>
      <c r="J80" s="194" t="s">
        <v>3890</v>
      </c>
      <c r="K80" s="194" t="s">
        <v>216</v>
      </c>
      <c r="L80" s="194" t="s">
        <v>217</v>
      </c>
      <c r="M80" s="194" t="s">
        <v>218</v>
      </c>
      <c r="N80" s="195" t="s">
        <v>3049</v>
      </c>
      <c r="O80" s="184"/>
      <c r="P80" s="185" t="s">
        <v>3050</v>
      </c>
      <c r="Q80" s="149"/>
    </row>
    <row r="81" spans="1:17" ht="12.75">
      <c r="A81" s="186" t="s">
        <v>1847</v>
      </c>
      <c r="B81" s="196"/>
      <c r="C81" s="197" t="s">
        <v>2190</v>
      </c>
      <c r="D81" s="198" t="s">
        <v>750</v>
      </c>
      <c r="E81" s="199" t="s">
        <v>2932</v>
      </c>
      <c r="F81" s="199" t="s">
        <v>2924</v>
      </c>
      <c r="G81" s="199" t="s">
        <v>3644</v>
      </c>
      <c r="H81" s="199" t="s">
        <v>3635</v>
      </c>
      <c r="I81" s="199" t="s">
        <v>3501</v>
      </c>
      <c r="J81" s="199" t="s">
        <v>3908</v>
      </c>
      <c r="K81" s="199" t="s">
        <v>2913</v>
      </c>
      <c r="L81" s="199" t="s">
        <v>3855</v>
      </c>
      <c r="M81" s="199" t="s">
        <v>3841</v>
      </c>
      <c r="N81" s="200" t="s">
        <v>2853</v>
      </c>
      <c r="O81" s="201"/>
      <c r="P81" s="202" t="s">
        <v>3051</v>
      </c>
      <c r="Q81" s="149"/>
    </row>
    <row r="82" spans="1:17" ht="12.75">
      <c r="A82" s="190" t="s">
        <v>212</v>
      </c>
      <c r="B82" s="191">
        <v>109</v>
      </c>
      <c r="C82" s="192" t="s">
        <v>2680</v>
      </c>
      <c r="D82" s="193" t="s">
        <v>3642</v>
      </c>
      <c r="E82" s="194" t="s">
        <v>3643</v>
      </c>
      <c r="F82" s="194" t="s">
        <v>2873</v>
      </c>
      <c r="G82" s="194" t="s">
        <v>1347</v>
      </c>
      <c r="H82" s="194" t="s">
        <v>3879</v>
      </c>
      <c r="I82" s="194" t="s">
        <v>3880</v>
      </c>
      <c r="J82" s="194" t="s">
        <v>3881</v>
      </c>
      <c r="K82" s="194" t="s">
        <v>213</v>
      </c>
      <c r="L82" s="194" t="s">
        <v>214</v>
      </c>
      <c r="M82" s="194" t="s">
        <v>215</v>
      </c>
      <c r="N82" s="195" t="s">
        <v>3052</v>
      </c>
      <c r="O82" s="184"/>
      <c r="P82" s="185" t="s">
        <v>3053</v>
      </c>
      <c r="Q82" s="149"/>
    </row>
    <row r="83" spans="1:17" ht="12.75">
      <c r="A83" s="186" t="s">
        <v>1831</v>
      </c>
      <c r="B83" s="196"/>
      <c r="C83" s="197" t="s">
        <v>2196</v>
      </c>
      <c r="D83" s="198" t="s">
        <v>3511</v>
      </c>
      <c r="E83" s="199" t="s">
        <v>2906</v>
      </c>
      <c r="F83" s="199" t="s">
        <v>3644</v>
      </c>
      <c r="G83" s="199" t="s">
        <v>620</v>
      </c>
      <c r="H83" s="199" t="s">
        <v>619</v>
      </c>
      <c r="I83" s="199" t="s">
        <v>3874</v>
      </c>
      <c r="J83" s="199" t="s">
        <v>619</v>
      </c>
      <c r="K83" s="199" t="s">
        <v>3636</v>
      </c>
      <c r="L83" s="199" t="s">
        <v>4010</v>
      </c>
      <c r="M83" s="199" t="s">
        <v>3908</v>
      </c>
      <c r="N83" s="200" t="s">
        <v>619</v>
      </c>
      <c r="O83" s="201"/>
      <c r="P83" s="202" t="s">
        <v>3054</v>
      </c>
      <c r="Q83" s="149"/>
    </row>
    <row r="84" spans="1:17" ht="12.75">
      <c r="A84" s="190" t="s">
        <v>3055</v>
      </c>
      <c r="B84" s="191">
        <v>61</v>
      </c>
      <c r="C84" s="192" t="s">
        <v>2633</v>
      </c>
      <c r="D84" s="193" t="s">
        <v>2919</v>
      </c>
      <c r="E84" s="194" t="s">
        <v>2930</v>
      </c>
      <c r="F84" s="194" t="s">
        <v>2931</v>
      </c>
      <c r="G84" s="194" t="s">
        <v>1412</v>
      </c>
      <c r="H84" s="194" t="s">
        <v>3910</v>
      </c>
      <c r="I84" s="194" t="s">
        <v>3911</v>
      </c>
      <c r="J84" s="194" t="s">
        <v>3912</v>
      </c>
      <c r="K84" s="194" t="s">
        <v>230</v>
      </c>
      <c r="L84" s="194" t="s">
        <v>3629</v>
      </c>
      <c r="M84" s="194" t="s">
        <v>231</v>
      </c>
      <c r="N84" s="195" t="s">
        <v>3056</v>
      </c>
      <c r="O84" s="184"/>
      <c r="P84" s="185" t="s">
        <v>3057</v>
      </c>
      <c r="Q84" s="149"/>
    </row>
    <row r="85" spans="1:17" ht="12.75">
      <c r="A85" s="186" t="s">
        <v>1847</v>
      </c>
      <c r="B85" s="196"/>
      <c r="C85" s="197" t="s">
        <v>2109</v>
      </c>
      <c r="D85" s="198" t="s">
        <v>756</v>
      </c>
      <c r="E85" s="199" t="s">
        <v>3494</v>
      </c>
      <c r="F85" s="199" t="s">
        <v>530</v>
      </c>
      <c r="G85" s="199" t="s">
        <v>441</v>
      </c>
      <c r="H85" s="199" t="s">
        <v>4016</v>
      </c>
      <c r="I85" s="199" t="s">
        <v>3521</v>
      </c>
      <c r="J85" s="199" t="s">
        <v>3909</v>
      </c>
      <c r="K85" s="199" t="s">
        <v>3484</v>
      </c>
      <c r="L85" s="199" t="s">
        <v>3520</v>
      </c>
      <c r="M85" s="199" t="s">
        <v>4095</v>
      </c>
      <c r="N85" s="200" t="s">
        <v>189</v>
      </c>
      <c r="O85" s="201"/>
      <c r="P85" s="202" t="s">
        <v>3058</v>
      </c>
      <c r="Q85" s="149"/>
    </row>
    <row r="86" spans="1:17" ht="12.75">
      <c r="A86" s="190" t="s">
        <v>3059</v>
      </c>
      <c r="B86" s="191">
        <v>74</v>
      </c>
      <c r="C86" s="192" t="s">
        <v>2645</v>
      </c>
      <c r="D86" s="193" t="s">
        <v>3496</v>
      </c>
      <c r="E86" s="194" t="s">
        <v>2801</v>
      </c>
      <c r="F86" s="194" t="s">
        <v>3497</v>
      </c>
      <c r="G86" s="194" t="s">
        <v>1392</v>
      </c>
      <c r="H86" s="194" t="s">
        <v>3898</v>
      </c>
      <c r="I86" s="194" t="s">
        <v>3899</v>
      </c>
      <c r="J86" s="194" t="s">
        <v>3900</v>
      </c>
      <c r="K86" s="194" t="s">
        <v>232</v>
      </c>
      <c r="L86" s="194" t="s">
        <v>233</v>
      </c>
      <c r="M86" s="194" t="s">
        <v>234</v>
      </c>
      <c r="N86" s="195" t="s">
        <v>3060</v>
      </c>
      <c r="O86" s="184"/>
      <c r="P86" s="185" t="s">
        <v>3061</v>
      </c>
      <c r="Q86" s="149"/>
    </row>
    <row r="87" spans="1:17" ht="12.75">
      <c r="A87" s="186" t="s">
        <v>1845</v>
      </c>
      <c r="B87" s="196"/>
      <c r="C87" s="197" t="s">
        <v>2096</v>
      </c>
      <c r="D87" s="198" t="s">
        <v>3552</v>
      </c>
      <c r="E87" s="199" t="s">
        <v>416</v>
      </c>
      <c r="F87" s="199" t="s">
        <v>413</v>
      </c>
      <c r="G87" s="199" t="s">
        <v>631</v>
      </c>
      <c r="H87" s="199" t="s">
        <v>4101</v>
      </c>
      <c r="I87" s="199" t="s">
        <v>3901</v>
      </c>
      <c r="J87" s="199" t="s">
        <v>4102</v>
      </c>
      <c r="K87" s="199" t="s">
        <v>4110</v>
      </c>
      <c r="L87" s="199" t="s">
        <v>3902</v>
      </c>
      <c r="M87" s="199" t="s">
        <v>245</v>
      </c>
      <c r="N87" s="200" t="s">
        <v>2806</v>
      </c>
      <c r="O87" s="201"/>
      <c r="P87" s="202" t="s">
        <v>3062</v>
      </c>
      <c r="Q87" s="149"/>
    </row>
    <row r="88" spans="1:17" ht="12.75">
      <c r="A88" s="190" t="s">
        <v>3063</v>
      </c>
      <c r="B88" s="191">
        <v>47</v>
      </c>
      <c r="C88" s="192" t="s">
        <v>2619</v>
      </c>
      <c r="D88" s="193" t="s">
        <v>2862</v>
      </c>
      <c r="E88" s="194" t="s">
        <v>2534</v>
      </c>
      <c r="F88" s="194" t="s">
        <v>2863</v>
      </c>
      <c r="G88" s="194" t="s">
        <v>1325</v>
      </c>
      <c r="H88" s="194" t="s">
        <v>3864</v>
      </c>
      <c r="I88" s="194" t="s">
        <v>3865</v>
      </c>
      <c r="J88" s="194" t="s">
        <v>3866</v>
      </c>
      <c r="K88" s="194" t="s">
        <v>195</v>
      </c>
      <c r="L88" s="194" t="s">
        <v>196</v>
      </c>
      <c r="M88" s="194" t="s">
        <v>197</v>
      </c>
      <c r="N88" s="195" t="s">
        <v>3064</v>
      </c>
      <c r="O88" s="184"/>
      <c r="P88" s="185" t="s">
        <v>3065</v>
      </c>
      <c r="Q88" s="149"/>
    </row>
    <row r="89" spans="1:17" ht="12.75">
      <c r="A89" s="186" t="s">
        <v>1846</v>
      </c>
      <c r="B89" s="196"/>
      <c r="C89" s="197" t="s">
        <v>2168</v>
      </c>
      <c r="D89" s="198" t="s">
        <v>3523</v>
      </c>
      <c r="E89" s="199" t="s">
        <v>3488</v>
      </c>
      <c r="F89" s="199" t="s">
        <v>3593</v>
      </c>
      <c r="G89" s="199" t="s">
        <v>3634</v>
      </c>
      <c r="H89" s="199" t="s">
        <v>4099</v>
      </c>
      <c r="I89" s="199" t="s">
        <v>3936</v>
      </c>
      <c r="J89" s="199" t="s">
        <v>4100</v>
      </c>
      <c r="K89" s="199" t="s">
        <v>3985</v>
      </c>
      <c r="L89" s="199" t="s">
        <v>3542</v>
      </c>
      <c r="M89" s="199" t="s">
        <v>3512</v>
      </c>
      <c r="N89" s="200" t="s">
        <v>3164</v>
      </c>
      <c r="O89" s="201"/>
      <c r="P89" s="202" t="s">
        <v>3066</v>
      </c>
      <c r="Q89" s="149"/>
    </row>
    <row r="90" spans="1:17" ht="12.75">
      <c r="A90" s="190" t="s">
        <v>222</v>
      </c>
      <c r="B90" s="191">
        <v>58</v>
      </c>
      <c r="C90" s="192" t="s">
        <v>2630</v>
      </c>
      <c r="D90" s="193" t="s">
        <v>2908</v>
      </c>
      <c r="E90" s="194" t="s">
        <v>2909</v>
      </c>
      <c r="F90" s="194" t="s">
        <v>2910</v>
      </c>
      <c r="G90" s="194" t="s">
        <v>1399</v>
      </c>
      <c r="H90" s="194" t="s">
        <v>3903</v>
      </c>
      <c r="I90" s="194" t="s">
        <v>3860</v>
      </c>
      <c r="J90" s="194" t="s">
        <v>3904</v>
      </c>
      <c r="K90" s="194" t="s">
        <v>235</v>
      </c>
      <c r="L90" s="194" t="s">
        <v>236</v>
      </c>
      <c r="M90" s="194" t="s">
        <v>237</v>
      </c>
      <c r="N90" s="195" t="s">
        <v>3067</v>
      </c>
      <c r="O90" s="184"/>
      <c r="P90" s="185" t="s">
        <v>3068</v>
      </c>
      <c r="Q90" s="149"/>
    </row>
    <row r="91" spans="1:17" ht="12.75">
      <c r="A91" s="186" t="s">
        <v>1843</v>
      </c>
      <c r="B91" s="196"/>
      <c r="C91" s="197" t="s">
        <v>1869</v>
      </c>
      <c r="D91" s="198" t="s">
        <v>758</v>
      </c>
      <c r="E91" s="199" t="s">
        <v>479</v>
      </c>
      <c r="F91" s="199" t="s">
        <v>531</v>
      </c>
      <c r="G91" s="199" t="s">
        <v>3495</v>
      </c>
      <c r="H91" s="199" t="s">
        <v>4103</v>
      </c>
      <c r="I91" s="199" t="s">
        <v>4104</v>
      </c>
      <c r="J91" s="199" t="s">
        <v>4105</v>
      </c>
      <c r="K91" s="199" t="s">
        <v>2911</v>
      </c>
      <c r="L91" s="199" t="s">
        <v>246</v>
      </c>
      <c r="M91" s="199" t="s">
        <v>247</v>
      </c>
      <c r="N91" s="200" t="s">
        <v>3165</v>
      </c>
      <c r="O91" s="201"/>
      <c r="P91" s="202" t="s">
        <v>3069</v>
      </c>
      <c r="Q91" s="149"/>
    </row>
    <row r="92" spans="1:17" ht="12.75">
      <c r="A92" s="190" t="s">
        <v>3070</v>
      </c>
      <c r="B92" s="191">
        <v>131</v>
      </c>
      <c r="C92" s="192" t="s">
        <v>2702</v>
      </c>
      <c r="D92" s="193" t="s">
        <v>480</v>
      </c>
      <c r="E92" s="194" t="s">
        <v>481</v>
      </c>
      <c r="F92" s="194" t="s">
        <v>482</v>
      </c>
      <c r="G92" s="194" t="s">
        <v>1385</v>
      </c>
      <c r="H92" s="194" t="s">
        <v>3905</v>
      </c>
      <c r="I92" s="194" t="s">
        <v>3906</v>
      </c>
      <c r="J92" s="194" t="s">
        <v>3907</v>
      </c>
      <c r="K92" s="194" t="s">
        <v>238</v>
      </c>
      <c r="L92" s="194" t="s">
        <v>239</v>
      </c>
      <c r="M92" s="194" t="s">
        <v>240</v>
      </c>
      <c r="N92" s="195" t="s">
        <v>3071</v>
      </c>
      <c r="O92" s="184"/>
      <c r="P92" s="185" t="s">
        <v>3072</v>
      </c>
      <c r="Q92" s="149"/>
    </row>
    <row r="93" spans="1:17" ht="12.75">
      <c r="A93" s="186" t="s">
        <v>1831</v>
      </c>
      <c r="B93" s="196"/>
      <c r="C93" s="197" t="s">
        <v>1765</v>
      </c>
      <c r="D93" s="198" t="s">
        <v>3623</v>
      </c>
      <c r="E93" s="199" t="s">
        <v>483</v>
      </c>
      <c r="F93" s="199" t="s">
        <v>3583</v>
      </c>
      <c r="G93" s="199" t="s">
        <v>629</v>
      </c>
      <c r="H93" s="199" t="s">
        <v>4106</v>
      </c>
      <c r="I93" s="199" t="s">
        <v>3503</v>
      </c>
      <c r="J93" s="199" t="s">
        <v>3635</v>
      </c>
      <c r="K93" s="199" t="s">
        <v>4115</v>
      </c>
      <c r="L93" s="199" t="s">
        <v>4096</v>
      </c>
      <c r="M93" s="199" t="s">
        <v>3902</v>
      </c>
      <c r="N93" s="200" t="s">
        <v>3115</v>
      </c>
      <c r="O93" s="201"/>
      <c r="P93" s="202" t="s">
        <v>3073</v>
      </c>
      <c r="Q93" s="149"/>
    </row>
    <row r="94" spans="1:17" ht="12.75">
      <c r="A94" s="190" t="s">
        <v>3074</v>
      </c>
      <c r="B94" s="191">
        <v>115</v>
      </c>
      <c r="C94" s="192" t="s">
        <v>2686</v>
      </c>
      <c r="D94" s="193" t="s">
        <v>3602</v>
      </c>
      <c r="E94" s="194" t="s">
        <v>3603</v>
      </c>
      <c r="F94" s="194" t="s">
        <v>3539</v>
      </c>
      <c r="G94" s="194" t="s">
        <v>1406</v>
      </c>
      <c r="H94" s="194" t="s">
        <v>3922</v>
      </c>
      <c r="I94" s="194" t="s">
        <v>3923</v>
      </c>
      <c r="J94" s="194" t="s">
        <v>3924</v>
      </c>
      <c r="K94" s="194" t="s">
        <v>3915</v>
      </c>
      <c r="L94" s="194" t="s">
        <v>241</v>
      </c>
      <c r="M94" s="194" t="s">
        <v>3912</v>
      </c>
      <c r="N94" s="195" t="s">
        <v>3075</v>
      </c>
      <c r="O94" s="184"/>
      <c r="P94" s="185" t="s">
        <v>3076</v>
      </c>
      <c r="Q94" s="149"/>
    </row>
    <row r="95" spans="1:17" ht="12.75">
      <c r="A95" s="186" t="s">
        <v>1830</v>
      </c>
      <c r="B95" s="196"/>
      <c r="C95" s="197" t="s">
        <v>2204</v>
      </c>
      <c r="D95" s="198" t="s">
        <v>757</v>
      </c>
      <c r="E95" s="199" t="s">
        <v>409</v>
      </c>
      <c r="F95" s="199" t="s">
        <v>3646</v>
      </c>
      <c r="G95" s="199" t="s">
        <v>633</v>
      </c>
      <c r="H95" s="199" t="s">
        <v>4113</v>
      </c>
      <c r="I95" s="199" t="s">
        <v>4114</v>
      </c>
      <c r="J95" s="199" t="s">
        <v>4007</v>
      </c>
      <c r="K95" s="199" t="s">
        <v>3978</v>
      </c>
      <c r="L95" s="199" t="s">
        <v>3</v>
      </c>
      <c r="M95" s="199" t="s">
        <v>3925</v>
      </c>
      <c r="N95" s="200" t="s">
        <v>3166</v>
      </c>
      <c r="O95" s="201"/>
      <c r="P95" s="202" t="s">
        <v>3077</v>
      </c>
      <c r="Q95" s="149"/>
    </row>
    <row r="96" spans="1:17" ht="12.75">
      <c r="A96" s="190" t="s">
        <v>286</v>
      </c>
      <c r="B96" s="191">
        <v>103</v>
      </c>
      <c r="C96" s="192" t="s">
        <v>2674</v>
      </c>
      <c r="D96" s="193" t="s">
        <v>3546</v>
      </c>
      <c r="E96" s="194" t="s">
        <v>3547</v>
      </c>
      <c r="F96" s="194" t="s">
        <v>3548</v>
      </c>
      <c r="G96" s="194" t="s">
        <v>1286</v>
      </c>
      <c r="H96" s="194" t="s">
        <v>3914</v>
      </c>
      <c r="I96" s="194" t="s">
        <v>3915</v>
      </c>
      <c r="J96" s="194" t="s">
        <v>3916</v>
      </c>
      <c r="K96" s="194" t="s">
        <v>219</v>
      </c>
      <c r="L96" s="194" t="s">
        <v>220</v>
      </c>
      <c r="M96" s="194" t="s">
        <v>221</v>
      </c>
      <c r="N96" s="195" t="s">
        <v>3078</v>
      </c>
      <c r="O96" s="184" t="s">
        <v>678</v>
      </c>
      <c r="P96" s="185" t="s">
        <v>3079</v>
      </c>
      <c r="Q96" s="149"/>
    </row>
    <row r="97" spans="1:17" ht="12.75">
      <c r="A97" s="186" t="s">
        <v>1829</v>
      </c>
      <c r="B97" s="196"/>
      <c r="C97" s="197" t="s">
        <v>2096</v>
      </c>
      <c r="D97" s="198" t="s">
        <v>754</v>
      </c>
      <c r="E97" s="199" t="s">
        <v>3549</v>
      </c>
      <c r="F97" s="199" t="s">
        <v>3599</v>
      </c>
      <c r="G97" s="199" t="s">
        <v>624</v>
      </c>
      <c r="H97" s="199" t="s">
        <v>4020</v>
      </c>
      <c r="I97" s="199" t="s">
        <v>3493</v>
      </c>
      <c r="J97" s="199" t="s">
        <v>4014</v>
      </c>
      <c r="K97" s="199" t="s">
        <v>4101</v>
      </c>
      <c r="L97" s="199" t="s">
        <v>3524</v>
      </c>
      <c r="M97" s="199" t="s">
        <v>619</v>
      </c>
      <c r="N97" s="200" t="s">
        <v>3636</v>
      </c>
      <c r="O97" s="201"/>
      <c r="P97" s="202" t="s">
        <v>3080</v>
      </c>
      <c r="Q97" s="149"/>
    </row>
    <row r="98" spans="1:17" ht="12.75">
      <c r="A98" s="190"/>
      <c r="B98" s="191">
        <v>48</v>
      </c>
      <c r="C98" s="192" t="s">
        <v>2620</v>
      </c>
      <c r="D98" s="193" t="s">
        <v>2877</v>
      </c>
      <c r="E98" s="194" t="s">
        <v>2878</v>
      </c>
      <c r="F98" s="194" t="s">
        <v>2879</v>
      </c>
      <c r="G98" s="194" t="s">
        <v>1563</v>
      </c>
      <c r="H98" s="194" t="s">
        <v>3891</v>
      </c>
      <c r="I98" s="194" t="s">
        <v>3892</v>
      </c>
      <c r="J98" s="194" t="s">
        <v>3893</v>
      </c>
      <c r="K98" s="194" t="s">
        <v>223</v>
      </c>
      <c r="L98" s="194" t="s">
        <v>224</v>
      </c>
      <c r="M98" s="194" t="s">
        <v>225</v>
      </c>
      <c r="N98" s="195" t="s">
        <v>3035</v>
      </c>
      <c r="O98" s="184" t="s">
        <v>3679</v>
      </c>
      <c r="P98" s="185"/>
      <c r="Q98" s="149"/>
    </row>
    <row r="99" spans="1:17" ht="12.75">
      <c r="A99" s="186" t="s">
        <v>1843</v>
      </c>
      <c r="B99" s="196"/>
      <c r="C99" s="197" t="s">
        <v>1842</v>
      </c>
      <c r="D99" s="198" t="s">
        <v>787</v>
      </c>
      <c r="E99" s="199" t="s">
        <v>2911</v>
      </c>
      <c r="F99" s="199" t="s">
        <v>709</v>
      </c>
      <c r="G99" s="199" t="s">
        <v>665</v>
      </c>
      <c r="H99" s="199" t="s">
        <v>3840</v>
      </c>
      <c r="I99" s="199" t="s">
        <v>4125</v>
      </c>
      <c r="J99" s="199" t="s">
        <v>3894</v>
      </c>
      <c r="K99" s="199" t="s">
        <v>3518</v>
      </c>
      <c r="L99" s="199" t="s">
        <v>3839</v>
      </c>
      <c r="M99" s="199" t="s">
        <v>170</v>
      </c>
      <c r="N99" s="200" t="s">
        <v>3167</v>
      </c>
      <c r="O99" s="201"/>
      <c r="P99" s="202"/>
      <c r="Q99" s="149"/>
    </row>
    <row r="100" spans="1:17" ht="12.75">
      <c r="A100" s="190" t="s">
        <v>3081</v>
      </c>
      <c r="B100" s="191">
        <v>95</v>
      </c>
      <c r="C100" s="192" t="s">
        <v>2666</v>
      </c>
      <c r="D100" s="193" t="s">
        <v>3606</v>
      </c>
      <c r="E100" s="194" t="s">
        <v>3607</v>
      </c>
      <c r="F100" s="194" t="s">
        <v>3608</v>
      </c>
      <c r="G100" s="194" t="s">
        <v>1419</v>
      </c>
      <c r="H100" s="194" t="s">
        <v>3929</v>
      </c>
      <c r="I100" s="194" t="s">
        <v>3930</v>
      </c>
      <c r="J100" s="194" t="s">
        <v>3931</v>
      </c>
      <c r="K100" s="194" t="s">
        <v>249</v>
      </c>
      <c r="L100" s="194" t="s">
        <v>724</v>
      </c>
      <c r="M100" s="194" t="s">
        <v>250</v>
      </c>
      <c r="N100" s="195" t="s">
        <v>3082</v>
      </c>
      <c r="O100" s="184"/>
      <c r="P100" s="185" t="s">
        <v>3083</v>
      </c>
      <c r="Q100" s="149"/>
    </row>
    <row r="101" spans="1:17" ht="12.75">
      <c r="A101" s="186" t="s">
        <v>1847</v>
      </c>
      <c r="B101" s="196"/>
      <c r="C101" s="197" t="s">
        <v>2109</v>
      </c>
      <c r="D101" s="198" t="s">
        <v>3582</v>
      </c>
      <c r="E101" s="199" t="s">
        <v>3613</v>
      </c>
      <c r="F101" s="199" t="s">
        <v>3585</v>
      </c>
      <c r="G101" s="199" t="s">
        <v>635</v>
      </c>
      <c r="H101" s="199" t="s">
        <v>3589</v>
      </c>
      <c r="I101" s="199" t="s">
        <v>626</v>
      </c>
      <c r="J101" s="199" t="s">
        <v>3947</v>
      </c>
      <c r="K101" s="199" t="s">
        <v>2932</v>
      </c>
      <c r="L101" s="199" t="s">
        <v>343</v>
      </c>
      <c r="M101" s="199" t="s">
        <v>3887</v>
      </c>
      <c r="N101" s="200" t="s">
        <v>3168</v>
      </c>
      <c r="O101" s="201"/>
      <c r="P101" s="202" t="s">
        <v>3084</v>
      </c>
      <c r="Q101" s="149"/>
    </row>
    <row r="102" spans="1:17" ht="12.75">
      <c r="A102" s="190" t="s">
        <v>3085</v>
      </c>
      <c r="B102" s="191">
        <v>87</v>
      </c>
      <c r="C102" s="192" t="s">
        <v>2658</v>
      </c>
      <c r="D102" s="193" t="s">
        <v>3553</v>
      </c>
      <c r="E102" s="194" t="s">
        <v>3554</v>
      </c>
      <c r="F102" s="194" t="s">
        <v>3555</v>
      </c>
      <c r="G102" s="194" t="s">
        <v>1403</v>
      </c>
      <c r="H102" s="194" t="s">
        <v>3937</v>
      </c>
      <c r="I102" s="194" t="s">
        <v>3938</v>
      </c>
      <c r="J102" s="194" t="s">
        <v>3939</v>
      </c>
      <c r="K102" s="194" t="s">
        <v>242</v>
      </c>
      <c r="L102" s="194" t="s">
        <v>243</v>
      </c>
      <c r="M102" s="194" t="s">
        <v>244</v>
      </c>
      <c r="N102" s="195" t="s">
        <v>3086</v>
      </c>
      <c r="O102" s="184"/>
      <c r="P102" s="185" t="s">
        <v>3087</v>
      </c>
      <c r="Q102" s="149"/>
    </row>
    <row r="103" spans="1:17" ht="12.75">
      <c r="A103" s="186" t="s">
        <v>1831</v>
      </c>
      <c r="B103" s="196"/>
      <c r="C103" s="197" t="s">
        <v>2196</v>
      </c>
      <c r="D103" s="198" t="s">
        <v>3584</v>
      </c>
      <c r="E103" s="199" t="s">
        <v>3612</v>
      </c>
      <c r="F103" s="199" t="s">
        <v>3569</v>
      </c>
      <c r="G103" s="199" t="s">
        <v>632</v>
      </c>
      <c r="H103" s="199" t="s">
        <v>3987</v>
      </c>
      <c r="I103" s="199" t="s">
        <v>3592</v>
      </c>
      <c r="J103" s="199" t="s">
        <v>4120</v>
      </c>
      <c r="K103" s="199" t="s">
        <v>248</v>
      </c>
      <c r="L103" s="199" t="s">
        <v>342</v>
      </c>
      <c r="M103" s="199" t="s">
        <v>2867</v>
      </c>
      <c r="N103" s="200" t="s">
        <v>4014</v>
      </c>
      <c r="O103" s="201"/>
      <c r="P103" s="202" t="s">
        <v>3088</v>
      </c>
      <c r="Q103" s="149"/>
    </row>
    <row r="104" spans="1:17" ht="12.75">
      <c r="A104" s="190" t="s">
        <v>3089</v>
      </c>
      <c r="B104" s="191">
        <v>120</v>
      </c>
      <c r="C104" s="192" t="s">
        <v>2691</v>
      </c>
      <c r="D104" s="193" t="s">
        <v>465</v>
      </c>
      <c r="E104" s="194" t="s">
        <v>466</v>
      </c>
      <c r="F104" s="194" t="s">
        <v>467</v>
      </c>
      <c r="G104" s="194" t="s">
        <v>1492</v>
      </c>
      <c r="H104" s="194" t="s">
        <v>3979</v>
      </c>
      <c r="I104" s="194" t="s">
        <v>3980</v>
      </c>
      <c r="J104" s="194" t="s">
        <v>3881</v>
      </c>
      <c r="K104" s="194" t="s">
        <v>232</v>
      </c>
      <c r="L104" s="194" t="s">
        <v>162</v>
      </c>
      <c r="M104" s="194" t="s">
        <v>285</v>
      </c>
      <c r="N104" s="195" t="s">
        <v>3090</v>
      </c>
      <c r="O104" s="184"/>
      <c r="P104" s="185" t="s">
        <v>3091</v>
      </c>
      <c r="Q104" s="149"/>
    </row>
    <row r="105" spans="1:17" ht="12.75">
      <c r="A105" s="186" t="s">
        <v>1846</v>
      </c>
      <c r="B105" s="196"/>
      <c r="C105" s="197" t="s">
        <v>2139</v>
      </c>
      <c r="D105" s="198" t="s">
        <v>502</v>
      </c>
      <c r="E105" s="199" t="s">
        <v>925</v>
      </c>
      <c r="F105" s="199" t="s">
        <v>3633</v>
      </c>
      <c r="G105" s="199" t="s">
        <v>1680</v>
      </c>
      <c r="H105" s="199" t="s">
        <v>4116</v>
      </c>
      <c r="I105" s="199" t="s">
        <v>4117</v>
      </c>
      <c r="J105" s="199" t="s">
        <v>3983</v>
      </c>
      <c r="K105" s="199" t="s">
        <v>3868</v>
      </c>
      <c r="L105" s="199" t="s">
        <v>616</v>
      </c>
      <c r="M105" s="199" t="s">
        <v>2902</v>
      </c>
      <c r="N105" s="200" t="s">
        <v>3624</v>
      </c>
      <c r="O105" s="201"/>
      <c r="P105" s="202" t="s">
        <v>3092</v>
      </c>
      <c r="Q105" s="149"/>
    </row>
    <row r="106" spans="1:17" ht="12.75">
      <c r="A106" s="190" t="s">
        <v>3093</v>
      </c>
      <c r="B106" s="191">
        <v>94</v>
      </c>
      <c r="C106" s="192" t="s">
        <v>2665</v>
      </c>
      <c r="D106" s="193" t="s">
        <v>3609</v>
      </c>
      <c r="E106" s="194" t="s">
        <v>3610</v>
      </c>
      <c r="F106" s="194" t="s">
        <v>3611</v>
      </c>
      <c r="G106" s="194" t="s">
        <v>1375</v>
      </c>
      <c r="H106" s="194" t="s">
        <v>3932</v>
      </c>
      <c r="I106" s="194" t="s">
        <v>3933</v>
      </c>
      <c r="J106" s="194" t="s">
        <v>3934</v>
      </c>
      <c r="K106" s="194" t="s">
        <v>3919</v>
      </c>
      <c r="L106" s="194" t="s">
        <v>251</v>
      </c>
      <c r="M106" s="194" t="s">
        <v>252</v>
      </c>
      <c r="N106" s="195" t="s">
        <v>3094</v>
      </c>
      <c r="O106" s="184"/>
      <c r="P106" s="185" t="s">
        <v>3095</v>
      </c>
      <c r="Q106" s="149"/>
    </row>
    <row r="107" spans="1:17" ht="12.75">
      <c r="A107" s="186" t="s">
        <v>1846</v>
      </c>
      <c r="B107" s="196"/>
      <c r="C107" s="197" t="s">
        <v>1985</v>
      </c>
      <c r="D107" s="198" t="s">
        <v>424</v>
      </c>
      <c r="E107" s="199" t="s">
        <v>3589</v>
      </c>
      <c r="F107" s="199" t="s">
        <v>415</v>
      </c>
      <c r="G107" s="199" t="s">
        <v>1427</v>
      </c>
      <c r="H107" s="199" t="s">
        <v>4118</v>
      </c>
      <c r="I107" s="199" t="s">
        <v>4119</v>
      </c>
      <c r="J107" s="199" t="s">
        <v>3944</v>
      </c>
      <c r="K107" s="199" t="s">
        <v>344</v>
      </c>
      <c r="L107" s="199" t="s">
        <v>4184</v>
      </c>
      <c r="M107" s="199" t="s">
        <v>288</v>
      </c>
      <c r="N107" s="200" t="s">
        <v>3868</v>
      </c>
      <c r="O107" s="201"/>
      <c r="P107" s="202" t="s">
        <v>200</v>
      </c>
      <c r="Q107" s="149"/>
    </row>
    <row r="108" spans="1:17" ht="12.75">
      <c r="A108" s="190" t="s">
        <v>1338</v>
      </c>
      <c r="B108" s="191">
        <v>46</v>
      </c>
      <c r="C108" s="192" t="s">
        <v>2618</v>
      </c>
      <c r="D108" s="193" t="s">
        <v>3508</v>
      </c>
      <c r="E108" s="194" t="s">
        <v>2865</v>
      </c>
      <c r="F108" s="194" t="s">
        <v>3509</v>
      </c>
      <c r="G108" s="194" t="s">
        <v>1595</v>
      </c>
      <c r="H108" s="194" t="s">
        <v>3842</v>
      </c>
      <c r="I108" s="194" t="s">
        <v>3802</v>
      </c>
      <c r="J108" s="194" t="s">
        <v>3870</v>
      </c>
      <c r="K108" s="194" t="s">
        <v>198</v>
      </c>
      <c r="L108" s="194" t="s">
        <v>186</v>
      </c>
      <c r="M108" s="194" t="s">
        <v>199</v>
      </c>
      <c r="N108" s="195" t="s">
        <v>465</v>
      </c>
      <c r="O108" s="184" t="s">
        <v>3510</v>
      </c>
      <c r="P108" s="185" t="s">
        <v>3096</v>
      </c>
      <c r="Q108" s="149"/>
    </row>
    <row r="109" spans="1:17" ht="12.75">
      <c r="A109" s="186" t="s">
        <v>1854</v>
      </c>
      <c r="B109" s="196"/>
      <c r="C109" s="197" t="s">
        <v>1723</v>
      </c>
      <c r="D109" s="198" t="s">
        <v>802</v>
      </c>
      <c r="E109" s="199" t="s">
        <v>2917</v>
      </c>
      <c r="F109" s="199" t="s">
        <v>2844</v>
      </c>
      <c r="G109" s="199" t="s">
        <v>2816</v>
      </c>
      <c r="H109" s="199" t="s">
        <v>2834</v>
      </c>
      <c r="I109" s="199" t="s">
        <v>2855</v>
      </c>
      <c r="J109" s="199" t="s">
        <v>2833</v>
      </c>
      <c r="K109" s="199" t="s">
        <v>3796</v>
      </c>
      <c r="L109" s="199" t="s">
        <v>3484</v>
      </c>
      <c r="M109" s="199" t="s">
        <v>2797</v>
      </c>
      <c r="N109" s="200" t="s">
        <v>2786</v>
      </c>
      <c r="O109" s="201"/>
      <c r="P109" s="202" t="s">
        <v>3097</v>
      </c>
      <c r="Q109" s="149"/>
    </row>
    <row r="110" spans="1:17" ht="12.75">
      <c r="A110" s="190" t="s">
        <v>3098</v>
      </c>
      <c r="B110" s="191">
        <v>108</v>
      </c>
      <c r="C110" s="192" t="s">
        <v>2679</v>
      </c>
      <c r="D110" s="193" t="s">
        <v>418</v>
      </c>
      <c r="E110" s="194" t="s">
        <v>3499</v>
      </c>
      <c r="F110" s="194" t="s">
        <v>419</v>
      </c>
      <c r="G110" s="194" t="s">
        <v>1444</v>
      </c>
      <c r="H110" s="194" t="s">
        <v>3945</v>
      </c>
      <c r="I110" s="194" t="s">
        <v>3946</v>
      </c>
      <c r="J110" s="194" t="s">
        <v>3934</v>
      </c>
      <c r="K110" s="194" t="s">
        <v>254</v>
      </c>
      <c r="L110" s="194" t="s">
        <v>255</v>
      </c>
      <c r="M110" s="194" t="s">
        <v>256</v>
      </c>
      <c r="N110" s="195" t="s">
        <v>3099</v>
      </c>
      <c r="O110" s="184"/>
      <c r="P110" s="185" t="s">
        <v>3100</v>
      </c>
      <c r="Q110" s="149"/>
    </row>
    <row r="111" spans="1:17" ht="12.75">
      <c r="A111" s="186" t="s">
        <v>1854</v>
      </c>
      <c r="B111" s="196"/>
      <c r="C111" s="197" t="s">
        <v>1721</v>
      </c>
      <c r="D111" s="198" t="s">
        <v>529</v>
      </c>
      <c r="E111" s="199" t="s">
        <v>919</v>
      </c>
      <c r="F111" s="199" t="s">
        <v>461</v>
      </c>
      <c r="G111" s="199" t="s">
        <v>642</v>
      </c>
      <c r="H111" s="199" t="s">
        <v>3551</v>
      </c>
      <c r="I111" s="199" t="s">
        <v>4025</v>
      </c>
      <c r="J111" s="199" t="s">
        <v>3501</v>
      </c>
      <c r="K111" s="199" t="s">
        <v>279</v>
      </c>
      <c r="L111" s="199" t="s">
        <v>3913</v>
      </c>
      <c r="M111" s="199" t="s">
        <v>2932</v>
      </c>
      <c r="N111" s="200" t="s">
        <v>3169</v>
      </c>
      <c r="O111" s="201"/>
      <c r="P111" s="202" t="s">
        <v>3101</v>
      </c>
      <c r="Q111" s="149"/>
    </row>
    <row r="112" spans="1:17" ht="12.75">
      <c r="A112" s="190" t="s">
        <v>3102</v>
      </c>
      <c r="B112" s="191">
        <v>129</v>
      </c>
      <c r="C112" s="192" t="s">
        <v>2700</v>
      </c>
      <c r="D112" s="193" t="s">
        <v>496</v>
      </c>
      <c r="E112" s="194" t="s">
        <v>3567</v>
      </c>
      <c r="F112" s="194" t="s">
        <v>497</v>
      </c>
      <c r="G112" s="194" t="s">
        <v>1476</v>
      </c>
      <c r="H112" s="194" t="s">
        <v>3991</v>
      </c>
      <c r="I112" s="194" t="s">
        <v>3992</v>
      </c>
      <c r="J112" s="194" t="s">
        <v>3803</v>
      </c>
      <c r="K112" s="194" t="s">
        <v>289</v>
      </c>
      <c r="L112" s="194" t="s">
        <v>290</v>
      </c>
      <c r="M112" s="194" t="s">
        <v>291</v>
      </c>
      <c r="N112" s="195" t="s">
        <v>3103</v>
      </c>
      <c r="O112" s="184"/>
      <c r="P112" s="185" t="s">
        <v>3104</v>
      </c>
      <c r="Q112" s="149"/>
    </row>
    <row r="113" spans="1:17" ht="12.75">
      <c r="A113" s="186" t="s">
        <v>1830</v>
      </c>
      <c r="B113" s="196"/>
      <c r="C113" s="197" t="s">
        <v>2036</v>
      </c>
      <c r="D113" s="198" t="s">
        <v>766</v>
      </c>
      <c r="E113" s="199" t="s">
        <v>451</v>
      </c>
      <c r="F113" s="199" t="s">
        <v>542</v>
      </c>
      <c r="G113" s="199" t="s">
        <v>650</v>
      </c>
      <c r="H113" s="199" t="s">
        <v>641</v>
      </c>
      <c r="I113" s="199" t="s">
        <v>4127</v>
      </c>
      <c r="J113" s="199" t="s">
        <v>4128</v>
      </c>
      <c r="K113" s="199" t="s">
        <v>345</v>
      </c>
      <c r="L113" s="199" t="s">
        <v>636</v>
      </c>
      <c r="M113" s="199" t="s">
        <v>277</v>
      </c>
      <c r="N113" s="200" t="s">
        <v>3170</v>
      </c>
      <c r="O113" s="201"/>
      <c r="P113" s="202" t="s">
        <v>3105</v>
      </c>
      <c r="Q113" s="149"/>
    </row>
    <row r="114" spans="1:17" ht="12.75">
      <c r="A114" s="190" t="s">
        <v>258</v>
      </c>
      <c r="B114" s="191">
        <v>93</v>
      </c>
      <c r="C114" s="192" t="s">
        <v>2664</v>
      </c>
      <c r="D114" s="193" t="s">
        <v>3559</v>
      </c>
      <c r="E114" s="194" t="s">
        <v>3560</v>
      </c>
      <c r="F114" s="194" t="s">
        <v>3561</v>
      </c>
      <c r="G114" s="194" t="s">
        <v>1375</v>
      </c>
      <c r="H114" s="194" t="s">
        <v>3948</v>
      </c>
      <c r="I114" s="194" t="s">
        <v>1493</v>
      </c>
      <c r="J114" s="194" t="s">
        <v>3949</v>
      </c>
      <c r="K114" s="194" t="s">
        <v>259</v>
      </c>
      <c r="L114" s="194" t="s">
        <v>260</v>
      </c>
      <c r="M114" s="194" t="s">
        <v>261</v>
      </c>
      <c r="N114" s="195" t="s">
        <v>3106</v>
      </c>
      <c r="O114" s="184"/>
      <c r="P114" s="185" t="s">
        <v>3107</v>
      </c>
      <c r="Q114" s="149"/>
    </row>
    <row r="115" spans="1:17" ht="12.75">
      <c r="A115" s="186" t="s">
        <v>1847</v>
      </c>
      <c r="B115" s="196"/>
      <c r="C115" s="197" t="s">
        <v>2238</v>
      </c>
      <c r="D115" s="198" t="s">
        <v>432</v>
      </c>
      <c r="E115" s="199" t="s">
        <v>3541</v>
      </c>
      <c r="F115" s="199" t="s">
        <v>3502</v>
      </c>
      <c r="G115" s="199" t="s">
        <v>637</v>
      </c>
      <c r="H115" s="199" t="s">
        <v>4124</v>
      </c>
      <c r="I115" s="199" t="s">
        <v>3966</v>
      </c>
      <c r="J115" s="199" t="s">
        <v>649</v>
      </c>
      <c r="K115" s="199" t="s">
        <v>346</v>
      </c>
      <c r="L115" s="199" t="s">
        <v>346</v>
      </c>
      <c r="M115" s="199" t="s">
        <v>3935</v>
      </c>
      <c r="N115" s="200" t="s">
        <v>3171</v>
      </c>
      <c r="O115" s="201"/>
      <c r="P115" s="202" t="s">
        <v>3108</v>
      </c>
      <c r="Q115" s="149"/>
    </row>
    <row r="116" spans="1:17" ht="12.75">
      <c r="A116" s="190" t="s">
        <v>3109</v>
      </c>
      <c r="B116" s="191">
        <v>76</v>
      </c>
      <c r="C116" s="192" t="s">
        <v>2647</v>
      </c>
      <c r="D116" s="193" t="s">
        <v>3504</v>
      </c>
      <c r="E116" s="194" t="s">
        <v>3505</v>
      </c>
      <c r="F116" s="194" t="s">
        <v>3506</v>
      </c>
      <c r="G116" s="194" t="s">
        <v>1503</v>
      </c>
      <c r="H116" s="194" t="s">
        <v>4026</v>
      </c>
      <c r="I116" s="194" t="s">
        <v>4027</v>
      </c>
      <c r="J116" s="194" t="s">
        <v>3942</v>
      </c>
      <c r="K116" s="194" t="s">
        <v>295</v>
      </c>
      <c r="L116" s="194" t="s">
        <v>296</v>
      </c>
      <c r="M116" s="194" t="s">
        <v>297</v>
      </c>
      <c r="N116" s="195" t="s">
        <v>3110</v>
      </c>
      <c r="O116" s="184"/>
      <c r="P116" s="185" t="s">
        <v>3111</v>
      </c>
      <c r="Q116" s="149"/>
    </row>
    <row r="117" spans="1:17" ht="12.75">
      <c r="A117" s="186" t="s">
        <v>1847</v>
      </c>
      <c r="B117" s="196"/>
      <c r="C117" s="197" t="s">
        <v>1963</v>
      </c>
      <c r="D117" s="198" t="s">
        <v>771</v>
      </c>
      <c r="E117" s="199" t="s">
        <v>459</v>
      </c>
      <c r="F117" s="199" t="s">
        <v>523</v>
      </c>
      <c r="G117" s="199" t="s">
        <v>655</v>
      </c>
      <c r="H117" s="199" t="s">
        <v>4066</v>
      </c>
      <c r="I117" s="199" t="s">
        <v>483</v>
      </c>
      <c r="J117" s="199" t="s">
        <v>3511</v>
      </c>
      <c r="K117" s="199" t="s">
        <v>3984</v>
      </c>
      <c r="L117" s="199" t="s">
        <v>347</v>
      </c>
      <c r="M117" s="199" t="s">
        <v>3985</v>
      </c>
      <c r="N117" s="200" t="s">
        <v>4117</v>
      </c>
      <c r="O117" s="201"/>
      <c r="P117" s="202" t="s">
        <v>3112</v>
      </c>
      <c r="Q117" s="149"/>
    </row>
    <row r="118" spans="1:17" ht="12.75">
      <c r="A118" s="190" t="s">
        <v>3113</v>
      </c>
      <c r="B118" s="191">
        <v>123</v>
      </c>
      <c r="C118" s="192" t="s">
        <v>2694</v>
      </c>
      <c r="D118" s="193" t="s">
        <v>513</v>
      </c>
      <c r="E118" s="194" t="s">
        <v>2901</v>
      </c>
      <c r="F118" s="194" t="s">
        <v>2931</v>
      </c>
      <c r="G118" s="194" t="s">
        <v>1517</v>
      </c>
      <c r="H118" s="194" t="s">
        <v>4021</v>
      </c>
      <c r="I118" s="194" t="s">
        <v>4022</v>
      </c>
      <c r="J118" s="194" t="s">
        <v>4023</v>
      </c>
      <c r="K118" s="194" t="s">
        <v>292</v>
      </c>
      <c r="L118" s="194" t="s">
        <v>293</v>
      </c>
      <c r="M118" s="194" t="s">
        <v>294</v>
      </c>
      <c r="N118" s="195" t="s">
        <v>3172</v>
      </c>
      <c r="O118" s="184"/>
      <c r="P118" s="185" t="s">
        <v>3173</v>
      </c>
      <c r="Q118" s="149"/>
    </row>
    <row r="119" spans="1:17" ht="12.75">
      <c r="A119" s="186" t="s">
        <v>1830</v>
      </c>
      <c r="B119" s="196"/>
      <c r="C119" s="197" t="s">
        <v>2234</v>
      </c>
      <c r="D119" s="198" t="s">
        <v>777</v>
      </c>
      <c r="E119" s="199" t="s">
        <v>932</v>
      </c>
      <c r="F119" s="199" t="s">
        <v>477</v>
      </c>
      <c r="G119" s="199" t="s">
        <v>659</v>
      </c>
      <c r="H119" s="199" t="s">
        <v>4128</v>
      </c>
      <c r="I119" s="199" t="s">
        <v>641</v>
      </c>
      <c r="J119" s="199" t="s">
        <v>3646</v>
      </c>
      <c r="K119" s="199" t="s">
        <v>3641</v>
      </c>
      <c r="L119" s="199" t="s">
        <v>345</v>
      </c>
      <c r="M119" s="199" t="s">
        <v>3638</v>
      </c>
      <c r="N119" s="200" t="s">
        <v>3174</v>
      </c>
      <c r="O119" s="201"/>
      <c r="P119" s="202" t="s">
        <v>3175</v>
      </c>
      <c r="Q119" s="149"/>
    </row>
    <row r="120" spans="1:17" ht="12.75">
      <c r="A120" s="190" t="s">
        <v>3531</v>
      </c>
      <c r="B120" s="191">
        <v>114</v>
      </c>
      <c r="C120" s="192" t="s">
        <v>2685</v>
      </c>
      <c r="D120" s="193" t="s">
        <v>3559</v>
      </c>
      <c r="E120" s="194" t="s">
        <v>2852</v>
      </c>
      <c r="F120" s="194" t="s">
        <v>460</v>
      </c>
      <c r="G120" s="194" t="s">
        <v>1255</v>
      </c>
      <c r="H120" s="194" t="s">
        <v>3996</v>
      </c>
      <c r="I120" s="194" t="s">
        <v>1511</v>
      </c>
      <c r="J120" s="194" t="s">
        <v>3997</v>
      </c>
      <c r="K120" s="194" t="s">
        <v>262</v>
      </c>
      <c r="L120" s="194" t="s">
        <v>299</v>
      </c>
      <c r="M120" s="194" t="s">
        <v>264</v>
      </c>
      <c r="N120" s="195" t="s">
        <v>2879</v>
      </c>
      <c r="O120" s="184"/>
      <c r="P120" s="185" t="s">
        <v>3114</v>
      </c>
      <c r="Q120" s="149"/>
    </row>
    <row r="121" spans="1:17" ht="12.75">
      <c r="A121" s="186" t="s">
        <v>1829</v>
      </c>
      <c r="B121" s="196"/>
      <c r="C121" s="197" t="s">
        <v>2096</v>
      </c>
      <c r="D121" s="198" t="s">
        <v>767</v>
      </c>
      <c r="E121" s="199" t="s">
        <v>923</v>
      </c>
      <c r="F121" s="199" t="s">
        <v>492</v>
      </c>
      <c r="G121" s="199" t="s">
        <v>647</v>
      </c>
      <c r="H121" s="199" t="s">
        <v>653</v>
      </c>
      <c r="I121" s="199" t="s">
        <v>4028</v>
      </c>
      <c r="J121" s="199" t="s">
        <v>630</v>
      </c>
      <c r="K121" s="199" t="s">
        <v>4111</v>
      </c>
      <c r="L121" s="199" t="s">
        <v>348</v>
      </c>
      <c r="M121" s="199" t="s">
        <v>4111</v>
      </c>
      <c r="N121" s="200" t="s">
        <v>3959</v>
      </c>
      <c r="O121" s="201"/>
      <c r="P121" s="202" t="s">
        <v>3116</v>
      </c>
      <c r="Q121" s="149"/>
    </row>
    <row r="122" spans="1:17" ht="12.75">
      <c r="A122" s="190" t="s">
        <v>3120</v>
      </c>
      <c r="B122" s="191">
        <v>113</v>
      </c>
      <c r="C122" s="192" t="s">
        <v>2684</v>
      </c>
      <c r="D122" s="193" t="s">
        <v>443</v>
      </c>
      <c r="E122" s="194" t="s">
        <v>444</v>
      </c>
      <c r="F122" s="194" t="s">
        <v>3574</v>
      </c>
      <c r="G122" s="194" t="s">
        <v>1399</v>
      </c>
      <c r="H122" s="194" t="s">
        <v>3950</v>
      </c>
      <c r="I122" s="194" t="s">
        <v>3951</v>
      </c>
      <c r="J122" s="194" t="s">
        <v>3952</v>
      </c>
      <c r="K122" s="194" t="s">
        <v>265</v>
      </c>
      <c r="L122" s="194" t="s">
        <v>266</v>
      </c>
      <c r="M122" s="194" t="s">
        <v>267</v>
      </c>
      <c r="N122" s="195" t="s">
        <v>3117</v>
      </c>
      <c r="O122" s="184"/>
      <c r="P122" s="185" t="s">
        <v>3118</v>
      </c>
      <c r="Q122" s="149"/>
    </row>
    <row r="123" spans="1:17" ht="12.75">
      <c r="A123" s="186" t="s">
        <v>1830</v>
      </c>
      <c r="B123" s="196"/>
      <c r="C123" s="197" t="s">
        <v>2012</v>
      </c>
      <c r="D123" s="198" t="s">
        <v>759</v>
      </c>
      <c r="E123" s="199" t="s">
        <v>453</v>
      </c>
      <c r="F123" s="199" t="s">
        <v>445</v>
      </c>
      <c r="G123" s="199" t="s">
        <v>640</v>
      </c>
      <c r="H123" s="199" t="s">
        <v>491</v>
      </c>
      <c r="I123" s="199" t="s">
        <v>4126</v>
      </c>
      <c r="J123" s="199" t="s">
        <v>4053</v>
      </c>
      <c r="K123" s="199" t="s">
        <v>4019</v>
      </c>
      <c r="L123" s="199" t="s">
        <v>311</v>
      </c>
      <c r="M123" s="199" t="s">
        <v>754</v>
      </c>
      <c r="N123" s="200" t="s">
        <v>3519</v>
      </c>
      <c r="O123" s="201"/>
      <c r="P123" s="202" t="s">
        <v>3119</v>
      </c>
      <c r="Q123" s="149"/>
    </row>
    <row r="124" spans="1:17" ht="12.75">
      <c r="A124" s="190" t="s">
        <v>1363</v>
      </c>
      <c r="B124" s="191">
        <v>130</v>
      </c>
      <c r="C124" s="192" t="s">
        <v>2701</v>
      </c>
      <c r="D124" s="193" t="s">
        <v>3566</v>
      </c>
      <c r="E124" s="194" t="s">
        <v>444</v>
      </c>
      <c r="F124" s="194" t="s">
        <v>454</v>
      </c>
      <c r="G124" s="194" t="s">
        <v>1454</v>
      </c>
      <c r="H124" s="194" t="s">
        <v>3998</v>
      </c>
      <c r="I124" s="194" t="s">
        <v>3999</v>
      </c>
      <c r="J124" s="194" t="s">
        <v>4000</v>
      </c>
      <c r="K124" s="194" t="s">
        <v>262</v>
      </c>
      <c r="L124" s="194" t="s">
        <v>263</v>
      </c>
      <c r="M124" s="194" t="s">
        <v>264</v>
      </c>
      <c r="N124" s="195" t="s">
        <v>3121</v>
      </c>
      <c r="O124" s="184"/>
      <c r="P124" s="185" t="s">
        <v>3122</v>
      </c>
      <c r="Q124" s="149"/>
    </row>
    <row r="125" spans="1:17" ht="12.75">
      <c r="A125" s="186" t="s">
        <v>1831</v>
      </c>
      <c r="B125" s="196"/>
      <c r="C125" s="197" t="s">
        <v>2243</v>
      </c>
      <c r="D125" s="198" t="s">
        <v>458</v>
      </c>
      <c r="E125" s="199" t="s">
        <v>539</v>
      </c>
      <c r="F125" s="199" t="s">
        <v>495</v>
      </c>
      <c r="G125" s="199" t="s">
        <v>644</v>
      </c>
      <c r="H125" s="199" t="s">
        <v>4018</v>
      </c>
      <c r="I125" s="199" t="s">
        <v>3582</v>
      </c>
      <c r="J125" s="199" t="s">
        <v>4024</v>
      </c>
      <c r="K125" s="199" t="s">
        <v>3599</v>
      </c>
      <c r="L125" s="199" t="s">
        <v>3917</v>
      </c>
      <c r="M125" s="199" t="s">
        <v>637</v>
      </c>
      <c r="N125" s="200" t="s">
        <v>3176</v>
      </c>
      <c r="O125" s="201"/>
      <c r="P125" s="202" t="s">
        <v>3123</v>
      </c>
      <c r="Q125" s="149"/>
    </row>
    <row r="126" spans="1:17" ht="12.75">
      <c r="A126" s="190" t="s">
        <v>3177</v>
      </c>
      <c r="B126" s="191">
        <v>122</v>
      </c>
      <c r="C126" s="192" t="s">
        <v>2692</v>
      </c>
      <c r="D126" s="193" t="s">
        <v>468</v>
      </c>
      <c r="E126" s="194" t="s">
        <v>469</v>
      </c>
      <c r="F126" s="194" t="s">
        <v>470</v>
      </c>
      <c r="G126" s="194" t="s">
        <v>1510</v>
      </c>
      <c r="H126" s="194" t="s">
        <v>4002</v>
      </c>
      <c r="I126" s="194" t="s">
        <v>4003</v>
      </c>
      <c r="J126" s="194" t="s">
        <v>4004</v>
      </c>
      <c r="K126" s="194" t="s">
        <v>300</v>
      </c>
      <c r="L126" s="194" t="s">
        <v>569</v>
      </c>
      <c r="M126" s="194" t="s">
        <v>4023</v>
      </c>
      <c r="N126" s="195" t="s">
        <v>3124</v>
      </c>
      <c r="O126" s="184"/>
      <c r="P126" s="185" t="s">
        <v>3125</v>
      </c>
      <c r="Q126" s="149"/>
    </row>
    <row r="127" spans="1:17" ht="12.75">
      <c r="A127" s="186" t="s">
        <v>1847</v>
      </c>
      <c r="B127" s="196"/>
      <c r="C127" s="197" t="s">
        <v>2271</v>
      </c>
      <c r="D127" s="198" t="s">
        <v>690</v>
      </c>
      <c r="E127" s="199" t="s">
        <v>501</v>
      </c>
      <c r="F127" s="199" t="s">
        <v>546</v>
      </c>
      <c r="G127" s="199" t="s">
        <v>657</v>
      </c>
      <c r="H127" s="199" t="s">
        <v>486</v>
      </c>
      <c r="I127" s="199" t="s">
        <v>4035</v>
      </c>
      <c r="J127" s="199" t="s">
        <v>748</v>
      </c>
      <c r="K127" s="199" t="s">
        <v>4119</v>
      </c>
      <c r="L127" s="199" t="s">
        <v>349</v>
      </c>
      <c r="M127" s="199" t="s">
        <v>302</v>
      </c>
      <c r="N127" s="200" t="s">
        <v>3178</v>
      </c>
      <c r="O127" s="201"/>
      <c r="P127" s="202" t="s">
        <v>3126</v>
      </c>
      <c r="Q127" s="149"/>
    </row>
    <row r="128" spans="1:17" ht="12.75">
      <c r="A128" s="190" t="s">
        <v>3179</v>
      </c>
      <c r="B128" s="191">
        <v>10</v>
      </c>
      <c r="C128" s="192" t="s">
        <v>2584</v>
      </c>
      <c r="D128" s="193" t="s">
        <v>2585</v>
      </c>
      <c r="E128" s="194" t="s">
        <v>2586</v>
      </c>
      <c r="F128" s="194" t="s">
        <v>2587</v>
      </c>
      <c r="G128" s="194" t="s">
        <v>1607</v>
      </c>
      <c r="H128" s="194" t="s">
        <v>3730</v>
      </c>
      <c r="I128" s="194" t="s">
        <v>3731</v>
      </c>
      <c r="J128" s="194" t="s">
        <v>3732</v>
      </c>
      <c r="K128" s="194" t="s">
        <v>122</v>
      </c>
      <c r="L128" s="194" t="s">
        <v>1588</v>
      </c>
      <c r="M128" s="194" t="s">
        <v>123</v>
      </c>
      <c r="N128" s="195" t="s">
        <v>2991</v>
      </c>
      <c r="O128" s="184"/>
      <c r="P128" s="185" t="s">
        <v>2992</v>
      </c>
      <c r="Q128" s="149"/>
    </row>
    <row r="129" spans="1:17" ht="12.75">
      <c r="A129" s="186" t="s">
        <v>1843</v>
      </c>
      <c r="B129" s="196"/>
      <c r="C129" s="197" t="s">
        <v>1867</v>
      </c>
      <c r="D129" s="198" t="s">
        <v>2573</v>
      </c>
      <c r="E129" s="199" t="s">
        <v>3684</v>
      </c>
      <c r="F129" s="199" t="s">
        <v>435</v>
      </c>
      <c r="G129" s="199" t="s">
        <v>2529</v>
      </c>
      <c r="H129" s="199" t="s">
        <v>3733</v>
      </c>
      <c r="I129" s="199" t="s">
        <v>3733</v>
      </c>
      <c r="J129" s="199" t="s">
        <v>1236</v>
      </c>
      <c r="K129" s="199" t="s">
        <v>2542</v>
      </c>
      <c r="L129" s="199" t="s">
        <v>2516</v>
      </c>
      <c r="M129" s="199" t="s">
        <v>2535</v>
      </c>
      <c r="N129" s="200" t="s">
        <v>1236</v>
      </c>
      <c r="O129" s="201"/>
      <c r="P129" s="202" t="s">
        <v>2993</v>
      </c>
      <c r="Q129" s="149"/>
    </row>
    <row r="130" spans="1:17" ht="12.75">
      <c r="A130" s="190" t="s">
        <v>3180</v>
      </c>
      <c r="B130" s="191">
        <v>116</v>
      </c>
      <c r="C130" s="192" t="s">
        <v>2687</v>
      </c>
      <c r="D130" s="193" t="s">
        <v>455</v>
      </c>
      <c r="E130" s="194" t="s">
        <v>456</v>
      </c>
      <c r="F130" s="194" t="s">
        <v>457</v>
      </c>
      <c r="G130" s="194" t="s">
        <v>1458</v>
      </c>
      <c r="H130" s="194" t="s">
        <v>3988</v>
      </c>
      <c r="I130" s="194" t="s">
        <v>3989</v>
      </c>
      <c r="J130" s="194" t="s">
        <v>3990</v>
      </c>
      <c r="K130" s="194" t="s">
        <v>307</v>
      </c>
      <c r="L130" s="194" t="s">
        <v>2826</v>
      </c>
      <c r="M130" s="194" t="s">
        <v>4023</v>
      </c>
      <c r="N130" s="195" t="s">
        <v>3127</v>
      </c>
      <c r="O130" s="184"/>
      <c r="P130" s="185" t="s">
        <v>3128</v>
      </c>
      <c r="Q130" s="149"/>
    </row>
    <row r="131" spans="1:17" ht="12.75">
      <c r="A131" s="186" t="s">
        <v>1831</v>
      </c>
      <c r="B131" s="196"/>
      <c r="C131" s="197" t="s">
        <v>2146</v>
      </c>
      <c r="D131" s="198" t="s">
        <v>548</v>
      </c>
      <c r="E131" s="199" t="s">
        <v>921</v>
      </c>
      <c r="F131" s="199" t="s">
        <v>540</v>
      </c>
      <c r="G131" s="199" t="s">
        <v>645</v>
      </c>
      <c r="H131" s="199" t="s">
        <v>3569</v>
      </c>
      <c r="I131" s="199" t="s">
        <v>4123</v>
      </c>
      <c r="J131" s="199" t="s">
        <v>749</v>
      </c>
      <c r="K131" s="199" t="s">
        <v>3624</v>
      </c>
      <c r="L131" s="199" t="s">
        <v>4048</v>
      </c>
      <c r="M131" s="199" t="s">
        <v>3921</v>
      </c>
      <c r="N131" s="200" t="s">
        <v>3181</v>
      </c>
      <c r="O131" s="201"/>
      <c r="P131" s="202" t="s">
        <v>3129</v>
      </c>
      <c r="Q131" s="149"/>
    </row>
    <row r="132" spans="1:17" ht="12.75">
      <c r="A132" s="190" t="s">
        <v>3543</v>
      </c>
      <c r="B132" s="191">
        <v>118</v>
      </c>
      <c r="C132" s="192" t="s">
        <v>2689</v>
      </c>
      <c r="D132" s="193" t="s">
        <v>462</v>
      </c>
      <c r="E132" s="194" t="s">
        <v>463</v>
      </c>
      <c r="F132" s="194" t="s">
        <v>464</v>
      </c>
      <c r="G132" s="194" t="s">
        <v>1483</v>
      </c>
      <c r="H132" s="194" t="s">
        <v>4008</v>
      </c>
      <c r="I132" s="194" t="s">
        <v>1514</v>
      </c>
      <c r="J132" s="194" t="s">
        <v>4009</v>
      </c>
      <c r="K132" s="194" t="s">
        <v>303</v>
      </c>
      <c r="L132" s="194" t="s">
        <v>304</v>
      </c>
      <c r="M132" s="194" t="s">
        <v>305</v>
      </c>
      <c r="N132" s="195" t="s">
        <v>3130</v>
      </c>
      <c r="O132" s="184"/>
      <c r="P132" s="185" t="s">
        <v>3131</v>
      </c>
      <c r="Q132" s="149"/>
    </row>
    <row r="133" spans="1:17" ht="12.75">
      <c r="A133" s="186" t="s">
        <v>1831</v>
      </c>
      <c r="B133" s="196"/>
      <c r="C133" s="197" t="s">
        <v>2243</v>
      </c>
      <c r="D133" s="198" t="s">
        <v>768</v>
      </c>
      <c r="E133" s="199" t="s">
        <v>924</v>
      </c>
      <c r="F133" s="199" t="s">
        <v>543</v>
      </c>
      <c r="G133" s="199" t="s">
        <v>652</v>
      </c>
      <c r="H133" s="199" t="s">
        <v>4120</v>
      </c>
      <c r="I133" s="199" t="s">
        <v>4133</v>
      </c>
      <c r="J133" s="199" t="s">
        <v>4085</v>
      </c>
      <c r="K133" s="199" t="s">
        <v>311</v>
      </c>
      <c r="L133" s="199" t="s">
        <v>3977</v>
      </c>
      <c r="M133" s="199" t="s">
        <v>306</v>
      </c>
      <c r="N133" s="200" t="s">
        <v>3511</v>
      </c>
      <c r="O133" s="201"/>
      <c r="P133" s="202" t="s">
        <v>3132</v>
      </c>
      <c r="Q133" s="149"/>
    </row>
    <row r="134" spans="1:17" ht="12.75">
      <c r="A134" s="190" t="s">
        <v>3182</v>
      </c>
      <c r="B134" s="191">
        <v>126</v>
      </c>
      <c r="C134" s="192" t="s">
        <v>2697</v>
      </c>
      <c r="D134" s="193" t="s">
        <v>510</v>
      </c>
      <c r="E134" s="194" t="s">
        <v>511</v>
      </c>
      <c r="F134" s="194" t="s">
        <v>438</v>
      </c>
      <c r="G134" s="194" t="s">
        <v>1507</v>
      </c>
      <c r="H134" s="194" t="s">
        <v>4029</v>
      </c>
      <c r="I134" s="194" t="s">
        <v>4030</v>
      </c>
      <c r="J134" s="194" t="s">
        <v>4031</v>
      </c>
      <c r="K134" s="194" t="s">
        <v>308</v>
      </c>
      <c r="L134" s="194" t="s">
        <v>309</v>
      </c>
      <c r="M134" s="194" t="s">
        <v>310</v>
      </c>
      <c r="N134" s="195" t="s">
        <v>3133</v>
      </c>
      <c r="O134" s="184"/>
      <c r="P134" s="185" t="s">
        <v>3134</v>
      </c>
      <c r="Q134" s="149"/>
    </row>
    <row r="135" spans="1:17" ht="12.75">
      <c r="A135" s="186" t="s">
        <v>1831</v>
      </c>
      <c r="B135" s="196"/>
      <c r="C135" s="197" t="s">
        <v>2241</v>
      </c>
      <c r="D135" s="198" t="s">
        <v>775</v>
      </c>
      <c r="E135" s="199" t="s">
        <v>819</v>
      </c>
      <c r="F135" s="199" t="s">
        <v>433</v>
      </c>
      <c r="G135" s="199" t="s">
        <v>656</v>
      </c>
      <c r="H135" s="199" t="s">
        <v>4134</v>
      </c>
      <c r="I135" s="199" t="s">
        <v>424</v>
      </c>
      <c r="J135" s="199" t="s">
        <v>4065</v>
      </c>
      <c r="K135" s="199" t="s">
        <v>4024</v>
      </c>
      <c r="L135" s="199" t="s">
        <v>350</v>
      </c>
      <c r="M135" s="199" t="s">
        <v>4016</v>
      </c>
      <c r="N135" s="200" t="s">
        <v>3541</v>
      </c>
      <c r="O135" s="201"/>
      <c r="P135" s="202" t="s">
        <v>3135</v>
      </c>
      <c r="Q135" s="149"/>
    </row>
    <row r="136" spans="1:17" ht="12.75">
      <c r="A136" s="190" t="s">
        <v>3183</v>
      </c>
      <c r="B136" s="191">
        <v>110</v>
      </c>
      <c r="C136" s="192" t="s">
        <v>2681</v>
      </c>
      <c r="D136" s="193" t="s">
        <v>427</v>
      </c>
      <c r="E136" s="194" t="s">
        <v>428</v>
      </c>
      <c r="F136" s="194" t="s">
        <v>3629</v>
      </c>
      <c r="G136" s="194" t="s">
        <v>1536</v>
      </c>
      <c r="H136" s="194" t="s">
        <v>4036</v>
      </c>
      <c r="I136" s="194" t="s">
        <v>4037</v>
      </c>
      <c r="J136" s="194" t="s">
        <v>4038</v>
      </c>
      <c r="K136" s="194" t="s">
        <v>312</v>
      </c>
      <c r="L136" s="194" t="s">
        <v>313</v>
      </c>
      <c r="M136" s="194" t="s">
        <v>314</v>
      </c>
      <c r="N136" s="195" t="s">
        <v>3184</v>
      </c>
      <c r="O136" s="184"/>
      <c r="P136" s="185" t="s">
        <v>3185</v>
      </c>
      <c r="Q136" s="149"/>
    </row>
    <row r="137" spans="1:17" ht="12.75">
      <c r="A137" s="186" t="s">
        <v>1831</v>
      </c>
      <c r="B137" s="196"/>
      <c r="C137" s="197" t="s">
        <v>2192</v>
      </c>
      <c r="D137" s="198" t="s">
        <v>779</v>
      </c>
      <c r="E137" s="199" t="s">
        <v>552</v>
      </c>
      <c r="F137" s="199" t="s">
        <v>696</v>
      </c>
      <c r="G137" s="199" t="s">
        <v>662</v>
      </c>
      <c r="H137" s="199" t="s">
        <v>4055</v>
      </c>
      <c r="I137" s="199" t="s">
        <v>4067</v>
      </c>
      <c r="J137" s="199" t="s">
        <v>4032</v>
      </c>
      <c r="K137" s="199" t="s">
        <v>341</v>
      </c>
      <c r="L137" s="199" t="s">
        <v>4024</v>
      </c>
      <c r="M137" s="199" t="s">
        <v>315</v>
      </c>
      <c r="N137" s="200" t="s">
        <v>749</v>
      </c>
      <c r="O137" s="201"/>
      <c r="P137" s="202" t="s">
        <v>3186</v>
      </c>
      <c r="Q137" s="149"/>
    </row>
    <row r="138" spans="1:17" ht="12.75">
      <c r="A138" s="190" t="s">
        <v>3187</v>
      </c>
      <c r="B138" s="191">
        <v>112</v>
      </c>
      <c r="C138" s="192" t="s">
        <v>2683</v>
      </c>
      <c r="D138" s="193" t="s">
        <v>429</v>
      </c>
      <c r="E138" s="194" t="s">
        <v>430</v>
      </c>
      <c r="F138" s="194" t="s">
        <v>431</v>
      </c>
      <c r="G138" s="194" t="s">
        <v>1462</v>
      </c>
      <c r="H138" s="194" t="s">
        <v>4039</v>
      </c>
      <c r="I138" s="194" t="s">
        <v>4040</v>
      </c>
      <c r="J138" s="194" t="s">
        <v>4041</v>
      </c>
      <c r="K138" s="194" t="s">
        <v>1551</v>
      </c>
      <c r="L138" s="194" t="s">
        <v>316</v>
      </c>
      <c r="M138" s="194" t="s">
        <v>317</v>
      </c>
      <c r="N138" s="195" t="s">
        <v>3188</v>
      </c>
      <c r="O138" s="184"/>
      <c r="P138" s="185" t="s">
        <v>3189</v>
      </c>
      <c r="Q138" s="149"/>
    </row>
    <row r="139" spans="1:17" ht="12.75">
      <c r="A139" s="186" t="s">
        <v>1847</v>
      </c>
      <c r="B139" s="196"/>
      <c r="C139" s="197" t="s">
        <v>2238</v>
      </c>
      <c r="D139" s="198" t="s">
        <v>780</v>
      </c>
      <c r="E139" s="199" t="s">
        <v>820</v>
      </c>
      <c r="F139" s="199" t="s">
        <v>553</v>
      </c>
      <c r="G139" s="199" t="s">
        <v>529</v>
      </c>
      <c r="H139" s="199" t="s">
        <v>4071</v>
      </c>
      <c r="I139" s="199" t="s">
        <v>4138</v>
      </c>
      <c r="J139" s="199" t="s">
        <v>4015</v>
      </c>
      <c r="K139" s="199" t="s">
        <v>625</v>
      </c>
      <c r="L139" s="199" t="s">
        <v>3943</v>
      </c>
      <c r="M139" s="199" t="s">
        <v>318</v>
      </c>
      <c r="N139" s="200" t="s">
        <v>3985</v>
      </c>
      <c r="O139" s="201"/>
      <c r="P139" s="202" t="s">
        <v>3190</v>
      </c>
      <c r="Q139" s="149"/>
    </row>
    <row r="140" spans="1:17" ht="12.75">
      <c r="A140" s="190" t="s">
        <v>3191</v>
      </c>
      <c r="B140" s="191">
        <v>119</v>
      </c>
      <c r="C140" s="192" t="s">
        <v>2690</v>
      </c>
      <c r="D140" s="193" t="s">
        <v>472</v>
      </c>
      <c r="E140" s="194" t="s">
        <v>3568</v>
      </c>
      <c r="F140" s="194" t="s">
        <v>473</v>
      </c>
      <c r="G140" s="194" t="s">
        <v>1503</v>
      </c>
      <c r="H140" s="194" t="s">
        <v>4033</v>
      </c>
      <c r="I140" s="194" t="s">
        <v>1684</v>
      </c>
      <c r="J140" s="194" t="s">
        <v>4034</v>
      </c>
      <c r="K140" s="194" t="s">
        <v>319</v>
      </c>
      <c r="L140" s="194" t="s">
        <v>2725</v>
      </c>
      <c r="M140" s="194" t="s">
        <v>320</v>
      </c>
      <c r="N140" s="195" t="s">
        <v>3192</v>
      </c>
      <c r="O140" s="184"/>
      <c r="P140" s="185" t="s">
        <v>3193</v>
      </c>
      <c r="Q140" s="149"/>
    </row>
    <row r="141" spans="1:17" ht="12.75">
      <c r="A141" s="186" t="s">
        <v>1846</v>
      </c>
      <c r="B141" s="196"/>
      <c r="C141" s="197" t="s">
        <v>2139</v>
      </c>
      <c r="D141" s="198" t="s">
        <v>776</v>
      </c>
      <c r="E141" s="199" t="s">
        <v>545</v>
      </c>
      <c r="F141" s="199" t="s">
        <v>517</v>
      </c>
      <c r="G141" s="199" t="s">
        <v>661</v>
      </c>
      <c r="H141" s="199" t="s">
        <v>4082</v>
      </c>
      <c r="I141" s="199" t="s">
        <v>4054</v>
      </c>
      <c r="J141" s="199" t="s">
        <v>4063</v>
      </c>
      <c r="K141" s="199" t="s">
        <v>4118</v>
      </c>
      <c r="L141" s="199" t="s">
        <v>3624</v>
      </c>
      <c r="M141" s="199" t="s">
        <v>3967</v>
      </c>
      <c r="N141" s="200" t="s">
        <v>663</v>
      </c>
      <c r="O141" s="201"/>
      <c r="P141" s="202" t="s">
        <v>3194</v>
      </c>
      <c r="Q141" s="149"/>
    </row>
    <row r="142" spans="1:17" ht="12.75">
      <c r="A142" s="190" t="s">
        <v>3195</v>
      </c>
      <c r="B142" s="191">
        <v>28</v>
      </c>
      <c r="C142" s="192" t="s">
        <v>2600</v>
      </c>
      <c r="D142" s="193" t="s">
        <v>2808</v>
      </c>
      <c r="E142" s="194" t="s">
        <v>2809</v>
      </c>
      <c r="F142" s="194" t="s">
        <v>2810</v>
      </c>
      <c r="G142" s="194" t="s">
        <v>1245</v>
      </c>
      <c r="H142" s="194" t="s">
        <v>3829</v>
      </c>
      <c r="I142" s="194" t="s">
        <v>3830</v>
      </c>
      <c r="J142" s="194" t="s">
        <v>3831</v>
      </c>
      <c r="K142" s="194" t="s">
        <v>164</v>
      </c>
      <c r="L142" s="194" t="s">
        <v>157</v>
      </c>
      <c r="M142" s="194" t="s">
        <v>3758</v>
      </c>
      <c r="N142" s="195" t="s">
        <v>3136</v>
      </c>
      <c r="O142" s="184"/>
      <c r="P142" s="185" t="s">
        <v>3137</v>
      </c>
      <c r="Q142" s="149"/>
    </row>
    <row r="143" spans="1:17" ht="12.75">
      <c r="A143" s="186" t="s">
        <v>1843</v>
      </c>
      <c r="B143" s="196"/>
      <c r="C143" s="197" t="s">
        <v>1869</v>
      </c>
      <c r="D143" s="198" t="s">
        <v>746</v>
      </c>
      <c r="E143" s="199" t="s">
        <v>2811</v>
      </c>
      <c r="F143" s="199" t="s">
        <v>2887</v>
      </c>
      <c r="G143" s="199" t="s">
        <v>2572</v>
      </c>
      <c r="H143" s="199" t="s">
        <v>4147</v>
      </c>
      <c r="I143" s="199" t="s">
        <v>3871</v>
      </c>
      <c r="J143" s="199" t="s">
        <v>3833</v>
      </c>
      <c r="K143" s="199" t="s">
        <v>226</v>
      </c>
      <c r="L143" s="199" t="s">
        <v>3832</v>
      </c>
      <c r="M143" s="199" t="s">
        <v>2770</v>
      </c>
      <c r="N143" s="200" t="s">
        <v>3196</v>
      </c>
      <c r="O143" s="201"/>
      <c r="P143" s="202" t="s">
        <v>1664</v>
      </c>
      <c r="Q143" s="149"/>
    </row>
    <row r="144" spans="1:17" ht="12.75">
      <c r="A144" s="190" t="s">
        <v>3197</v>
      </c>
      <c r="B144" s="191">
        <v>104</v>
      </c>
      <c r="C144" s="192" t="s">
        <v>2675</v>
      </c>
      <c r="D144" s="193" t="s">
        <v>420</v>
      </c>
      <c r="E144" s="194" t="s">
        <v>421</v>
      </c>
      <c r="F144" s="194" t="s">
        <v>422</v>
      </c>
      <c r="G144" s="194" t="s">
        <v>1487</v>
      </c>
      <c r="H144" s="194" t="s">
        <v>3956</v>
      </c>
      <c r="I144" s="194" t="s">
        <v>3957</v>
      </c>
      <c r="J144" s="194" t="s">
        <v>3958</v>
      </c>
      <c r="K144" s="194" t="s">
        <v>271</v>
      </c>
      <c r="L144" s="194" t="s">
        <v>272</v>
      </c>
      <c r="M144" s="194" t="s">
        <v>273</v>
      </c>
      <c r="N144" s="195" t="s">
        <v>3138</v>
      </c>
      <c r="O144" s="184" t="s">
        <v>1488</v>
      </c>
      <c r="P144" s="185" t="s">
        <v>3139</v>
      </c>
      <c r="Q144" s="149"/>
    </row>
    <row r="145" spans="1:17" ht="12.75">
      <c r="A145" s="186" t="s">
        <v>1829</v>
      </c>
      <c r="B145" s="196"/>
      <c r="C145" s="197" t="s">
        <v>2096</v>
      </c>
      <c r="D145" s="198" t="s">
        <v>763</v>
      </c>
      <c r="E145" s="199" t="s">
        <v>491</v>
      </c>
      <c r="F145" s="199" t="s">
        <v>3576</v>
      </c>
      <c r="G145" s="199" t="s">
        <v>653</v>
      </c>
      <c r="H145" s="199" t="s">
        <v>4142</v>
      </c>
      <c r="I145" s="199" t="s">
        <v>4143</v>
      </c>
      <c r="J145" s="199" t="s">
        <v>4126</v>
      </c>
      <c r="K145" s="199" t="s">
        <v>4097</v>
      </c>
      <c r="L145" s="199" t="s">
        <v>3901</v>
      </c>
      <c r="M145" s="199" t="s">
        <v>631</v>
      </c>
      <c r="N145" s="200" t="s">
        <v>3198</v>
      </c>
      <c r="O145" s="201"/>
      <c r="P145" s="202" t="s">
        <v>3140</v>
      </c>
      <c r="Q145" s="149"/>
    </row>
    <row r="146" spans="1:17" ht="12.75">
      <c r="A146" s="190" t="s">
        <v>3199</v>
      </c>
      <c r="B146" s="191">
        <v>117</v>
      </c>
      <c r="C146" s="192" t="s">
        <v>2688</v>
      </c>
      <c r="D146" s="193" t="s">
        <v>447</v>
      </c>
      <c r="E146" s="194" t="s">
        <v>448</v>
      </c>
      <c r="F146" s="194" t="s">
        <v>449</v>
      </c>
      <c r="G146" s="194" t="s">
        <v>1441</v>
      </c>
      <c r="H146" s="194" t="s">
        <v>3953</v>
      </c>
      <c r="I146" s="194" t="s">
        <v>3954</v>
      </c>
      <c r="J146" s="194" t="s">
        <v>3955</v>
      </c>
      <c r="K146" s="194" t="s">
        <v>268</v>
      </c>
      <c r="L146" s="194" t="s">
        <v>269</v>
      </c>
      <c r="M146" s="194" t="s">
        <v>270</v>
      </c>
      <c r="N146" s="195" t="s">
        <v>3141</v>
      </c>
      <c r="O146" s="184"/>
      <c r="P146" s="185" t="s">
        <v>3142</v>
      </c>
      <c r="Q146" s="149"/>
    </row>
    <row r="147" spans="1:17" ht="12.75">
      <c r="A147" s="186" t="s">
        <v>1830</v>
      </c>
      <c r="B147" s="196"/>
      <c r="C147" s="197" t="s">
        <v>1768</v>
      </c>
      <c r="D147" s="198" t="s">
        <v>760</v>
      </c>
      <c r="E147" s="199" t="s">
        <v>3614</v>
      </c>
      <c r="F147" s="199" t="s">
        <v>534</v>
      </c>
      <c r="G147" s="199" t="s">
        <v>641</v>
      </c>
      <c r="H147" s="199" t="s">
        <v>3614</v>
      </c>
      <c r="I147" s="199" t="s">
        <v>491</v>
      </c>
      <c r="J147" s="199" t="s">
        <v>4132</v>
      </c>
      <c r="K147" s="199" t="s">
        <v>622</v>
      </c>
      <c r="L147" s="199" t="s">
        <v>4017</v>
      </c>
      <c r="M147" s="199" t="s">
        <v>4017</v>
      </c>
      <c r="N147" s="200" t="s">
        <v>3200</v>
      </c>
      <c r="O147" s="201"/>
      <c r="P147" s="202" t="s">
        <v>3144</v>
      </c>
      <c r="Q147" s="149"/>
    </row>
    <row r="148" spans="1:17" ht="12.75">
      <c r="A148" s="190" t="s">
        <v>3201</v>
      </c>
      <c r="B148" s="191">
        <v>99</v>
      </c>
      <c r="C148" s="192" t="s">
        <v>2670</v>
      </c>
      <c r="D148" s="193" t="s">
        <v>3625</v>
      </c>
      <c r="E148" s="194" t="s">
        <v>2587</v>
      </c>
      <c r="F148" s="194" t="s">
        <v>3626</v>
      </c>
      <c r="G148" s="194" t="s">
        <v>1544</v>
      </c>
      <c r="H148" s="194" t="s">
        <v>4059</v>
      </c>
      <c r="I148" s="194" t="s">
        <v>4060</v>
      </c>
      <c r="J148" s="194" t="s">
        <v>4013</v>
      </c>
      <c r="K148" s="194" t="s">
        <v>325</v>
      </c>
      <c r="L148" s="194" t="s">
        <v>326</v>
      </c>
      <c r="M148" s="194" t="s">
        <v>327</v>
      </c>
      <c r="N148" s="195" t="s">
        <v>3202</v>
      </c>
      <c r="O148" s="184" t="s">
        <v>678</v>
      </c>
      <c r="P148" s="185" t="s">
        <v>3203</v>
      </c>
      <c r="Q148" s="149"/>
    </row>
    <row r="149" spans="1:17" ht="12.75">
      <c r="A149" s="186" t="s">
        <v>1846</v>
      </c>
      <c r="B149" s="196"/>
      <c r="C149" s="197" t="s">
        <v>2168</v>
      </c>
      <c r="D149" s="198" t="s">
        <v>781</v>
      </c>
      <c r="E149" s="199" t="s">
        <v>522</v>
      </c>
      <c r="F149" s="199" t="s">
        <v>698</v>
      </c>
      <c r="G149" s="199" t="s">
        <v>1687</v>
      </c>
      <c r="H149" s="199" t="s">
        <v>458</v>
      </c>
      <c r="I149" s="199" t="s">
        <v>4047</v>
      </c>
      <c r="J149" s="199" t="s">
        <v>4137</v>
      </c>
      <c r="K149" s="199" t="s">
        <v>351</v>
      </c>
      <c r="L149" s="199" t="s">
        <v>486</v>
      </c>
      <c r="M149" s="199" t="s">
        <v>4052</v>
      </c>
      <c r="N149" s="200" t="s">
        <v>3570</v>
      </c>
      <c r="O149" s="201"/>
      <c r="P149" s="202" t="s">
        <v>3204</v>
      </c>
      <c r="Q149" s="149"/>
    </row>
    <row r="150" spans="1:17" ht="12.75">
      <c r="A150" s="190" t="s">
        <v>3605</v>
      </c>
      <c r="B150" s="191">
        <v>125</v>
      </c>
      <c r="C150" s="192" t="s">
        <v>2696</v>
      </c>
      <c r="D150" s="193" t="s">
        <v>514</v>
      </c>
      <c r="E150" s="194" t="s">
        <v>515</v>
      </c>
      <c r="F150" s="194" t="s">
        <v>454</v>
      </c>
      <c r="G150" s="194" t="s">
        <v>1532</v>
      </c>
      <c r="H150" s="194" t="s">
        <v>4044</v>
      </c>
      <c r="I150" s="194" t="s">
        <v>4045</v>
      </c>
      <c r="J150" s="194" t="s">
        <v>4046</v>
      </c>
      <c r="K150" s="194" t="s">
        <v>328</v>
      </c>
      <c r="L150" s="194" t="s">
        <v>329</v>
      </c>
      <c r="M150" s="194" t="s">
        <v>330</v>
      </c>
      <c r="N150" s="195" t="s">
        <v>3732</v>
      </c>
      <c r="O150" s="184"/>
      <c r="P150" s="185" t="s">
        <v>3205</v>
      </c>
      <c r="Q150" s="149"/>
    </row>
    <row r="151" spans="1:17" ht="12.75">
      <c r="A151" s="186" t="s">
        <v>1831</v>
      </c>
      <c r="B151" s="196"/>
      <c r="C151" s="197" t="s">
        <v>1983</v>
      </c>
      <c r="D151" s="198" t="s">
        <v>778</v>
      </c>
      <c r="E151" s="199" t="s">
        <v>544</v>
      </c>
      <c r="F151" s="199" t="s">
        <v>495</v>
      </c>
      <c r="G151" s="199" t="s">
        <v>927</v>
      </c>
      <c r="H151" s="199" t="s">
        <v>4139</v>
      </c>
      <c r="I151" s="199" t="s">
        <v>4134</v>
      </c>
      <c r="J151" s="199" t="s">
        <v>458</v>
      </c>
      <c r="K151" s="199" t="s">
        <v>3551</v>
      </c>
      <c r="L151" s="199" t="s">
        <v>4025</v>
      </c>
      <c r="M151" s="199" t="s">
        <v>3613</v>
      </c>
      <c r="N151" s="200" t="s">
        <v>3613</v>
      </c>
      <c r="O151" s="201"/>
      <c r="P151" s="202" t="s">
        <v>3206</v>
      </c>
      <c r="Q151" s="149"/>
    </row>
    <row r="152" spans="1:17" ht="12.75">
      <c r="A152" s="190" t="s">
        <v>3207</v>
      </c>
      <c r="B152" s="191">
        <v>155</v>
      </c>
      <c r="C152" s="192" t="s">
        <v>2640</v>
      </c>
      <c r="D152" s="193" t="s">
        <v>549</v>
      </c>
      <c r="E152" s="194" t="s">
        <v>550</v>
      </c>
      <c r="F152" s="194" t="s">
        <v>551</v>
      </c>
      <c r="G152" s="194" t="s">
        <v>1416</v>
      </c>
      <c r="H152" s="194" t="s">
        <v>4049</v>
      </c>
      <c r="I152" s="194" t="s">
        <v>4050</v>
      </c>
      <c r="J152" s="194" t="s">
        <v>4051</v>
      </c>
      <c r="K152" s="194" t="s">
        <v>331</v>
      </c>
      <c r="L152" s="194" t="s">
        <v>332</v>
      </c>
      <c r="M152" s="194" t="s">
        <v>333</v>
      </c>
      <c r="N152" s="195" t="s">
        <v>3208</v>
      </c>
      <c r="O152" s="184"/>
      <c r="P152" s="185" t="s">
        <v>3209</v>
      </c>
      <c r="Q152" s="149"/>
    </row>
    <row r="153" spans="1:17" ht="12.75">
      <c r="A153" s="186" t="s">
        <v>1831</v>
      </c>
      <c r="B153" s="196"/>
      <c r="C153" s="197" t="s">
        <v>2196</v>
      </c>
      <c r="D153" s="198" t="s">
        <v>688</v>
      </c>
      <c r="E153" s="199" t="s">
        <v>779</v>
      </c>
      <c r="F153" s="199" t="s">
        <v>697</v>
      </c>
      <c r="G153" s="199" t="s">
        <v>634</v>
      </c>
      <c r="H153" s="199" t="s">
        <v>4140</v>
      </c>
      <c r="I153" s="199" t="s">
        <v>4141</v>
      </c>
      <c r="J153" s="199" t="s">
        <v>4067</v>
      </c>
      <c r="K153" s="199" t="s">
        <v>352</v>
      </c>
      <c r="L153" s="199" t="s">
        <v>4133</v>
      </c>
      <c r="M153" s="199" t="s">
        <v>4005</v>
      </c>
      <c r="N153" s="200" t="s">
        <v>3210</v>
      </c>
      <c r="O153" s="201"/>
      <c r="P153" s="202" t="s">
        <v>3211</v>
      </c>
      <c r="Q153" s="149"/>
    </row>
    <row r="154" spans="1:17" ht="12.75">
      <c r="A154" s="190" t="s">
        <v>3212</v>
      </c>
      <c r="B154" s="191">
        <v>62</v>
      </c>
      <c r="C154" s="192" t="s">
        <v>2634</v>
      </c>
      <c r="D154" s="193" t="s">
        <v>812</v>
      </c>
      <c r="E154" s="194" t="s">
        <v>3567</v>
      </c>
      <c r="F154" s="194" t="s">
        <v>895</v>
      </c>
      <c r="G154" s="194" t="s">
        <v>1654</v>
      </c>
      <c r="H154" s="194" t="s">
        <v>3962</v>
      </c>
      <c r="I154" s="194" t="s">
        <v>3923</v>
      </c>
      <c r="J154" s="194" t="s">
        <v>3963</v>
      </c>
      <c r="K154" s="194" t="s">
        <v>3896</v>
      </c>
      <c r="L154" s="194" t="s">
        <v>278</v>
      </c>
      <c r="M154" s="194" t="s">
        <v>3827</v>
      </c>
      <c r="N154" s="195" t="s">
        <v>3145</v>
      </c>
      <c r="O154" s="184"/>
      <c r="P154" s="185" t="s">
        <v>3146</v>
      </c>
      <c r="Q154" s="149"/>
    </row>
    <row r="155" spans="1:17" ht="12.75">
      <c r="A155" s="186" t="s">
        <v>1831</v>
      </c>
      <c r="B155" s="196"/>
      <c r="C155" s="197" t="s">
        <v>2204</v>
      </c>
      <c r="D155" s="198" t="s">
        <v>3491</v>
      </c>
      <c r="E155" s="199" t="s">
        <v>917</v>
      </c>
      <c r="F155" s="199" t="s">
        <v>3682</v>
      </c>
      <c r="G155" s="199" t="s">
        <v>3683</v>
      </c>
      <c r="H155" s="199" t="s">
        <v>3584</v>
      </c>
      <c r="I155" s="199" t="s">
        <v>3913</v>
      </c>
      <c r="J155" s="199" t="s">
        <v>2906</v>
      </c>
      <c r="K155" s="199" t="s">
        <v>624</v>
      </c>
      <c r="L155" s="199" t="s">
        <v>3976</v>
      </c>
      <c r="M155" s="199" t="s">
        <v>2888</v>
      </c>
      <c r="N155" s="200" t="s">
        <v>3213</v>
      </c>
      <c r="O155" s="201"/>
      <c r="P155" s="202" t="s">
        <v>3147</v>
      </c>
      <c r="Q155" s="149"/>
    </row>
    <row r="156" spans="1:17" ht="12.75">
      <c r="A156" s="190" t="s">
        <v>3214</v>
      </c>
      <c r="B156" s="191">
        <v>145</v>
      </c>
      <c r="C156" s="192" t="s">
        <v>2712</v>
      </c>
      <c r="D156" s="193" t="s">
        <v>699</v>
      </c>
      <c r="E156" s="194" t="s">
        <v>700</v>
      </c>
      <c r="F156" s="194" t="s">
        <v>701</v>
      </c>
      <c r="G156" s="194" t="s">
        <v>1547</v>
      </c>
      <c r="H156" s="194" t="s">
        <v>4148</v>
      </c>
      <c r="I156" s="194" t="s">
        <v>4149</v>
      </c>
      <c r="J156" s="194" t="s">
        <v>4150</v>
      </c>
      <c r="K156" s="194" t="s">
        <v>353</v>
      </c>
      <c r="L156" s="194" t="s">
        <v>354</v>
      </c>
      <c r="M156" s="194" t="s">
        <v>355</v>
      </c>
      <c r="N156" s="195" t="s">
        <v>3215</v>
      </c>
      <c r="O156" s="184" t="s">
        <v>4151</v>
      </c>
      <c r="P156" s="185" t="s">
        <v>3216</v>
      </c>
      <c r="Q156" s="149"/>
    </row>
    <row r="157" spans="1:17" ht="12.75">
      <c r="A157" s="186" t="s">
        <v>1792</v>
      </c>
      <c r="B157" s="196"/>
      <c r="C157" s="197" t="s">
        <v>2456</v>
      </c>
      <c r="D157" s="198" t="s">
        <v>782</v>
      </c>
      <c r="E157" s="199" t="s">
        <v>712</v>
      </c>
      <c r="F157" s="199" t="s">
        <v>703</v>
      </c>
      <c r="G157" s="199" t="s">
        <v>713</v>
      </c>
      <c r="H157" s="199" t="s">
        <v>4152</v>
      </c>
      <c r="I157" s="199" t="s">
        <v>4153</v>
      </c>
      <c r="J157" s="199" t="s">
        <v>4154</v>
      </c>
      <c r="K157" s="199" t="s">
        <v>356</v>
      </c>
      <c r="L157" s="199" t="s">
        <v>357</v>
      </c>
      <c r="M157" s="199" t="s">
        <v>399</v>
      </c>
      <c r="N157" s="200" t="s">
        <v>3217</v>
      </c>
      <c r="O157" s="201"/>
      <c r="P157" s="202" t="s">
        <v>3218</v>
      </c>
      <c r="Q157" s="149"/>
    </row>
    <row r="158" spans="1:17" ht="12.75">
      <c r="A158" s="190" t="s">
        <v>3219</v>
      </c>
      <c r="B158" s="191">
        <v>150</v>
      </c>
      <c r="C158" s="192" t="s">
        <v>2717</v>
      </c>
      <c r="D158" s="193" t="s">
        <v>705</v>
      </c>
      <c r="E158" s="194" t="s">
        <v>3500</v>
      </c>
      <c r="F158" s="194" t="s">
        <v>706</v>
      </c>
      <c r="G158" s="194" t="s">
        <v>1556</v>
      </c>
      <c r="H158" s="194" t="s">
        <v>4155</v>
      </c>
      <c r="I158" s="194" t="s">
        <v>4156</v>
      </c>
      <c r="J158" s="194" t="s">
        <v>4157</v>
      </c>
      <c r="K158" s="194" t="s">
        <v>358</v>
      </c>
      <c r="L158" s="194" t="s">
        <v>359</v>
      </c>
      <c r="M158" s="194" t="s">
        <v>360</v>
      </c>
      <c r="N158" s="195" t="s">
        <v>3220</v>
      </c>
      <c r="O158" s="184"/>
      <c r="P158" s="185" t="s">
        <v>3221</v>
      </c>
      <c r="Q158" s="149"/>
    </row>
    <row r="159" spans="1:17" ht="12.75">
      <c r="A159" s="186" t="s">
        <v>1792</v>
      </c>
      <c r="B159" s="196"/>
      <c r="C159" s="197" t="s">
        <v>2456</v>
      </c>
      <c r="D159" s="198" t="s">
        <v>786</v>
      </c>
      <c r="E159" s="199" t="s">
        <v>823</v>
      </c>
      <c r="F159" s="199" t="s">
        <v>702</v>
      </c>
      <c r="G159" s="199" t="s">
        <v>1691</v>
      </c>
      <c r="H159" s="199" t="s">
        <v>4158</v>
      </c>
      <c r="I159" s="199" t="s">
        <v>4159</v>
      </c>
      <c r="J159" s="199" t="s">
        <v>4160</v>
      </c>
      <c r="K159" s="199" t="s">
        <v>361</v>
      </c>
      <c r="L159" s="199" t="s">
        <v>362</v>
      </c>
      <c r="M159" s="199" t="s">
        <v>362</v>
      </c>
      <c r="N159" s="200" t="s">
        <v>757</v>
      </c>
      <c r="O159" s="201"/>
      <c r="P159" s="202" t="s">
        <v>3222</v>
      </c>
      <c r="Q159" s="149"/>
    </row>
    <row r="160" spans="1:17" ht="12.75">
      <c r="A160" s="190" t="s">
        <v>3223</v>
      </c>
      <c r="B160" s="191">
        <v>98</v>
      </c>
      <c r="C160" s="192" t="s">
        <v>2669</v>
      </c>
      <c r="D160" s="193" t="s">
        <v>3628</v>
      </c>
      <c r="E160" s="194" t="s">
        <v>3629</v>
      </c>
      <c r="F160" s="194" t="s">
        <v>3630</v>
      </c>
      <c r="G160" s="194" t="s">
        <v>1599</v>
      </c>
      <c r="H160" s="194" t="s">
        <v>4072</v>
      </c>
      <c r="I160" s="194" t="s">
        <v>4073</v>
      </c>
      <c r="J160" s="194" t="s">
        <v>4074</v>
      </c>
      <c r="K160" s="194" t="s">
        <v>334</v>
      </c>
      <c r="L160" s="194" t="s">
        <v>335</v>
      </c>
      <c r="M160" s="194" t="s">
        <v>336</v>
      </c>
      <c r="N160" s="195" t="s">
        <v>3224</v>
      </c>
      <c r="O160" s="184"/>
      <c r="P160" s="185" t="s">
        <v>3225</v>
      </c>
      <c r="Q160" s="149"/>
    </row>
    <row r="161" spans="1:17" ht="12.75">
      <c r="A161" s="186" t="s">
        <v>1701</v>
      </c>
      <c r="B161" s="196"/>
      <c r="C161" s="197" t="s">
        <v>1867</v>
      </c>
      <c r="D161" s="198" t="s">
        <v>801</v>
      </c>
      <c r="E161" s="199" t="s">
        <v>830</v>
      </c>
      <c r="F161" s="199" t="s">
        <v>743</v>
      </c>
      <c r="G161" s="199" t="s">
        <v>1699</v>
      </c>
      <c r="H161" s="199" t="s">
        <v>4169</v>
      </c>
      <c r="I161" s="199" t="s">
        <v>4170</v>
      </c>
      <c r="J161" s="199" t="s">
        <v>4129</v>
      </c>
      <c r="K161" s="199" t="s">
        <v>461</v>
      </c>
      <c r="L161" s="199" t="s">
        <v>363</v>
      </c>
      <c r="M161" s="199" t="s">
        <v>324</v>
      </c>
      <c r="N161" s="200" t="s">
        <v>3226</v>
      </c>
      <c r="O161" s="201"/>
      <c r="P161" s="202" t="s">
        <v>3227</v>
      </c>
      <c r="Q161" s="149"/>
    </row>
    <row r="162" spans="1:17" ht="12.75">
      <c r="A162" s="190" t="s">
        <v>484</v>
      </c>
      <c r="B162" s="191">
        <v>69</v>
      </c>
      <c r="C162" s="192" t="s">
        <v>2641</v>
      </c>
      <c r="D162" s="193" t="s">
        <v>2771</v>
      </c>
      <c r="E162" s="194" t="s">
        <v>900</v>
      </c>
      <c r="F162" s="194" t="s">
        <v>901</v>
      </c>
      <c r="G162" s="194" t="s">
        <v>1654</v>
      </c>
      <c r="H162" s="194" t="s">
        <v>3895</v>
      </c>
      <c r="I162" s="194" t="s">
        <v>3896</v>
      </c>
      <c r="J162" s="194" t="s">
        <v>3897</v>
      </c>
      <c r="K162" s="194" t="s">
        <v>227</v>
      </c>
      <c r="L162" s="194" t="s">
        <v>228</v>
      </c>
      <c r="M162" s="194" t="s">
        <v>229</v>
      </c>
      <c r="N162" s="195" t="s">
        <v>3148</v>
      </c>
      <c r="O162" s="184"/>
      <c r="P162" s="185" t="s">
        <v>3149</v>
      </c>
      <c r="Q162" s="149"/>
    </row>
    <row r="163" spans="1:17" ht="12.75">
      <c r="A163" s="186" t="s">
        <v>1846</v>
      </c>
      <c r="B163" s="196"/>
      <c r="C163" s="197" t="s">
        <v>2139</v>
      </c>
      <c r="D163" s="198" t="s">
        <v>504</v>
      </c>
      <c r="E163" s="199" t="s">
        <v>902</v>
      </c>
      <c r="F163" s="199" t="s">
        <v>903</v>
      </c>
      <c r="G163" s="199" t="s">
        <v>3685</v>
      </c>
      <c r="H163" s="199" t="s">
        <v>756</v>
      </c>
      <c r="I163" s="199" t="s">
        <v>4184</v>
      </c>
      <c r="J163" s="199" t="s">
        <v>3981</v>
      </c>
      <c r="K163" s="199" t="s">
        <v>3982</v>
      </c>
      <c r="L163" s="199" t="s">
        <v>756</v>
      </c>
      <c r="M163" s="199" t="s">
        <v>253</v>
      </c>
      <c r="N163" s="200" t="s">
        <v>306</v>
      </c>
      <c r="O163" s="201"/>
      <c r="P163" s="202" t="s">
        <v>3150</v>
      </c>
      <c r="Q163" s="149"/>
    </row>
    <row r="164" spans="1:17" ht="12.75">
      <c r="A164" s="190" t="s">
        <v>3228</v>
      </c>
      <c r="B164" s="191">
        <v>127</v>
      </c>
      <c r="C164" s="192" t="s">
        <v>2698</v>
      </c>
      <c r="D164" s="193" t="s">
        <v>561</v>
      </c>
      <c r="E164" s="194" t="s">
        <v>562</v>
      </c>
      <c r="F164" s="194" t="s">
        <v>2931</v>
      </c>
      <c r="G164" s="194" t="s">
        <v>1643</v>
      </c>
      <c r="H164" s="194" t="s">
        <v>4077</v>
      </c>
      <c r="I164" s="194" t="s">
        <v>1548</v>
      </c>
      <c r="J164" s="194" t="s">
        <v>4078</v>
      </c>
      <c r="K164" s="194" t="s">
        <v>337</v>
      </c>
      <c r="L164" s="194" t="s">
        <v>338</v>
      </c>
      <c r="M164" s="194" t="s">
        <v>339</v>
      </c>
      <c r="N164" s="195" t="s">
        <v>3229</v>
      </c>
      <c r="O164" s="184" t="s">
        <v>834</v>
      </c>
      <c r="P164" s="185" t="s">
        <v>3230</v>
      </c>
      <c r="Q164" s="149"/>
    </row>
    <row r="165" spans="1:17" ht="12.75">
      <c r="A165" s="186" t="s">
        <v>1830</v>
      </c>
      <c r="B165" s="196"/>
      <c r="C165" s="197" t="s">
        <v>1983</v>
      </c>
      <c r="D165" s="198" t="s">
        <v>789</v>
      </c>
      <c r="E165" s="199" t="s">
        <v>933</v>
      </c>
      <c r="F165" s="199" t="s">
        <v>477</v>
      </c>
      <c r="G165" s="199" t="s">
        <v>3681</v>
      </c>
      <c r="H165" s="199" t="s">
        <v>4179</v>
      </c>
      <c r="I165" s="199" t="s">
        <v>4056</v>
      </c>
      <c r="J165" s="199" t="s">
        <v>4180</v>
      </c>
      <c r="K165" s="199" t="s">
        <v>4028</v>
      </c>
      <c r="L165" s="199" t="s">
        <v>3641</v>
      </c>
      <c r="M165" s="199" t="s">
        <v>340</v>
      </c>
      <c r="N165" s="200" t="s">
        <v>3143</v>
      </c>
      <c r="O165" s="201"/>
      <c r="P165" s="202" t="s">
        <v>3231</v>
      </c>
      <c r="Q165" s="149"/>
    </row>
    <row r="166" spans="1:17" ht="12.75">
      <c r="A166" s="190" t="s">
        <v>3232</v>
      </c>
      <c r="B166" s="191">
        <v>140</v>
      </c>
      <c r="C166" s="192" t="s">
        <v>2646</v>
      </c>
      <c r="D166" s="193" t="s">
        <v>506</v>
      </c>
      <c r="E166" s="194" t="s">
        <v>554</v>
      </c>
      <c r="F166" s="194" t="s">
        <v>555</v>
      </c>
      <c r="G166" s="194" t="s">
        <v>1683</v>
      </c>
      <c r="H166" s="194" t="s">
        <v>3814</v>
      </c>
      <c r="I166" s="194" t="s">
        <v>4075</v>
      </c>
      <c r="J166" s="194" t="s">
        <v>4076</v>
      </c>
      <c r="K166" s="194" t="s">
        <v>365</v>
      </c>
      <c r="L166" s="194" t="s">
        <v>366</v>
      </c>
      <c r="M166" s="194" t="s">
        <v>367</v>
      </c>
      <c r="N166" s="195" t="s">
        <v>3233</v>
      </c>
      <c r="O166" s="184" t="s">
        <v>1564</v>
      </c>
      <c r="P166" s="185" t="s">
        <v>3234</v>
      </c>
      <c r="Q166" s="149"/>
    </row>
    <row r="167" spans="1:17" ht="12.75">
      <c r="A167" s="186" t="s">
        <v>1831</v>
      </c>
      <c r="B167" s="196"/>
      <c r="C167" s="197" t="s">
        <v>2204</v>
      </c>
      <c r="D167" s="198" t="s">
        <v>784</v>
      </c>
      <c r="E167" s="199" t="s">
        <v>822</v>
      </c>
      <c r="F167" s="199" t="s">
        <v>704</v>
      </c>
      <c r="G167" s="199" t="s">
        <v>663</v>
      </c>
      <c r="H167" s="199" t="s">
        <v>4177</v>
      </c>
      <c r="I167" s="199" t="s">
        <v>4120</v>
      </c>
      <c r="J167" s="199" t="s">
        <v>4178</v>
      </c>
      <c r="K167" s="199" t="s">
        <v>4018</v>
      </c>
      <c r="L167" s="199" t="s">
        <v>4124</v>
      </c>
      <c r="M167" s="199" t="s">
        <v>4042</v>
      </c>
      <c r="N167" s="200" t="s">
        <v>391</v>
      </c>
      <c r="O167" s="201"/>
      <c r="P167" s="202" t="s">
        <v>3235</v>
      </c>
      <c r="Q167" s="149"/>
    </row>
    <row r="168" spans="1:17" ht="12.75">
      <c r="A168" s="190" t="s">
        <v>4043</v>
      </c>
      <c r="B168" s="191">
        <v>132</v>
      </c>
      <c r="C168" s="192" t="s">
        <v>2703</v>
      </c>
      <c r="D168" s="193" t="s">
        <v>488</v>
      </c>
      <c r="E168" s="194" t="s">
        <v>489</v>
      </c>
      <c r="F168" s="194" t="s">
        <v>3588</v>
      </c>
      <c r="G168" s="194" t="s">
        <v>1450</v>
      </c>
      <c r="H168" s="194" t="s">
        <v>3964</v>
      </c>
      <c r="I168" s="194" t="s">
        <v>1518</v>
      </c>
      <c r="J168" s="194" t="s">
        <v>3965</v>
      </c>
      <c r="K168" s="194" t="s">
        <v>3933</v>
      </c>
      <c r="L168" s="194" t="s">
        <v>280</v>
      </c>
      <c r="M168" s="194" t="s">
        <v>281</v>
      </c>
      <c r="N168" s="195" t="s">
        <v>3151</v>
      </c>
      <c r="O168" s="184"/>
      <c r="P168" s="185" t="s">
        <v>3152</v>
      </c>
      <c r="Q168" s="149"/>
    </row>
    <row r="169" spans="1:17" ht="12.75">
      <c r="A169" s="186" t="s">
        <v>1847</v>
      </c>
      <c r="B169" s="196"/>
      <c r="C169" s="197" t="s">
        <v>2109</v>
      </c>
      <c r="D169" s="198" t="s">
        <v>486</v>
      </c>
      <c r="E169" s="199" t="s">
        <v>918</v>
      </c>
      <c r="F169" s="199" t="s">
        <v>533</v>
      </c>
      <c r="G169" s="199" t="s">
        <v>643</v>
      </c>
      <c r="H169" s="199" t="s">
        <v>4191</v>
      </c>
      <c r="I169" s="199" t="s">
        <v>3622</v>
      </c>
      <c r="J169" s="199" t="s">
        <v>3633</v>
      </c>
      <c r="K169" s="199" t="s">
        <v>301</v>
      </c>
      <c r="L169" s="199" t="s">
        <v>368</v>
      </c>
      <c r="M169" s="199" t="s">
        <v>4094</v>
      </c>
      <c r="N169" s="200" t="s">
        <v>3935</v>
      </c>
      <c r="O169" s="201"/>
      <c r="P169" s="202" t="s">
        <v>3153</v>
      </c>
      <c r="Q169" s="149"/>
    </row>
    <row r="170" spans="1:17" ht="12.75">
      <c r="A170" s="190" t="s">
        <v>364</v>
      </c>
      <c r="B170" s="191">
        <v>156</v>
      </c>
      <c r="C170" s="192" t="s">
        <v>2631</v>
      </c>
      <c r="D170" s="193" t="s">
        <v>564</v>
      </c>
      <c r="E170" s="194" t="s">
        <v>565</v>
      </c>
      <c r="F170" s="194" t="s">
        <v>566</v>
      </c>
      <c r="G170" s="194" t="s">
        <v>1643</v>
      </c>
      <c r="H170" s="194" t="s">
        <v>4079</v>
      </c>
      <c r="I170" s="194" t="s">
        <v>4080</v>
      </c>
      <c r="J170" s="194" t="s">
        <v>4081</v>
      </c>
      <c r="K170" s="194" t="s">
        <v>372</v>
      </c>
      <c r="L170" s="194" t="s">
        <v>373</v>
      </c>
      <c r="M170" s="194" t="s">
        <v>374</v>
      </c>
      <c r="N170" s="195" t="s">
        <v>3236</v>
      </c>
      <c r="O170" s="184"/>
      <c r="P170" s="185" t="s">
        <v>3237</v>
      </c>
      <c r="Q170" s="149"/>
    </row>
    <row r="171" spans="1:17" ht="12.75">
      <c r="A171" s="186" t="s">
        <v>1830</v>
      </c>
      <c r="B171" s="196"/>
      <c r="C171" s="197" t="s">
        <v>2204</v>
      </c>
      <c r="D171" s="198" t="s">
        <v>792</v>
      </c>
      <c r="E171" s="199" t="s">
        <v>817</v>
      </c>
      <c r="F171" s="199" t="s">
        <v>717</v>
      </c>
      <c r="G171" s="199" t="s">
        <v>3681</v>
      </c>
      <c r="H171" s="199" t="s">
        <v>4181</v>
      </c>
      <c r="I171" s="199" t="s">
        <v>4182</v>
      </c>
      <c r="J171" s="199" t="s">
        <v>4183</v>
      </c>
      <c r="K171" s="199" t="s">
        <v>529</v>
      </c>
      <c r="L171" s="199" t="s">
        <v>375</v>
      </c>
      <c r="M171" s="199" t="s">
        <v>401</v>
      </c>
      <c r="N171" s="200" t="s">
        <v>3238</v>
      </c>
      <c r="O171" s="201"/>
      <c r="P171" s="202" t="s">
        <v>3239</v>
      </c>
      <c r="Q171" s="149"/>
    </row>
    <row r="172" spans="1:17" ht="12.75">
      <c r="A172" s="190" t="s">
        <v>3240</v>
      </c>
      <c r="B172" s="203">
        <v>149</v>
      </c>
      <c r="C172" s="192" t="s">
        <v>2716</v>
      </c>
      <c r="D172" s="193" t="s">
        <v>723</v>
      </c>
      <c r="E172" s="194" t="s">
        <v>724</v>
      </c>
      <c r="F172" s="194" t="s">
        <v>725</v>
      </c>
      <c r="G172" s="194" t="s">
        <v>1575</v>
      </c>
      <c r="H172" s="194" t="s">
        <v>4171</v>
      </c>
      <c r="I172" s="194" t="s">
        <v>4172</v>
      </c>
      <c r="J172" s="194" t="s">
        <v>4173</v>
      </c>
      <c r="K172" s="194" t="s">
        <v>369</v>
      </c>
      <c r="L172" s="194" t="s">
        <v>370</v>
      </c>
      <c r="M172" s="194" t="s">
        <v>371</v>
      </c>
      <c r="N172" s="195" t="s">
        <v>3241</v>
      </c>
      <c r="O172" s="184"/>
      <c r="P172" s="185" t="s">
        <v>3242</v>
      </c>
      <c r="Q172" s="149"/>
    </row>
    <row r="173" spans="1:17" ht="12.75">
      <c r="A173" s="186" t="s">
        <v>1792</v>
      </c>
      <c r="B173" s="196"/>
      <c r="C173" s="197" t="s">
        <v>2456</v>
      </c>
      <c r="D173" s="198" t="s">
        <v>794</v>
      </c>
      <c r="E173" s="199" t="s">
        <v>707</v>
      </c>
      <c r="F173" s="199" t="s">
        <v>728</v>
      </c>
      <c r="G173" s="199" t="s">
        <v>1694</v>
      </c>
      <c r="H173" s="199" t="s">
        <v>4174</v>
      </c>
      <c r="I173" s="199" t="s">
        <v>4175</v>
      </c>
      <c r="J173" s="199" t="s">
        <v>4176</v>
      </c>
      <c r="K173" s="199" t="s">
        <v>759</v>
      </c>
      <c r="L173" s="199" t="s">
        <v>628</v>
      </c>
      <c r="M173" s="199" t="s">
        <v>400</v>
      </c>
      <c r="N173" s="200" t="s">
        <v>3243</v>
      </c>
      <c r="O173" s="201"/>
      <c r="P173" s="202" t="s">
        <v>3244</v>
      </c>
      <c r="Q173" s="149"/>
    </row>
    <row r="174" spans="1:17" ht="12.75">
      <c r="A174" s="190" t="s">
        <v>3245</v>
      </c>
      <c r="B174" s="203">
        <v>70</v>
      </c>
      <c r="C174" s="192" t="s">
        <v>2642</v>
      </c>
      <c r="D174" s="193" t="s">
        <v>913</v>
      </c>
      <c r="E174" s="194" t="s">
        <v>905</v>
      </c>
      <c r="F174" s="194" t="s">
        <v>906</v>
      </c>
      <c r="G174" s="194" t="s">
        <v>1661</v>
      </c>
      <c r="H174" s="194" t="s">
        <v>3968</v>
      </c>
      <c r="I174" s="194" t="s">
        <v>3969</v>
      </c>
      <c r="J174" s="194" t="s">
        <v>3970</v>
      </c>
      <c r="K174" s="194" t="s">
        <v>283</v>
      </c>
      <c r="L174" s="194" t="s">
        <v>239</v>
      </c>
      <c r="M174" s="194" t="s">
        <v>284</v>
      </c>
      <c r="N174" s="195" t="s">
        <v>3154</v>
      </c>
      <c r="O174" s="184"/>
      <c r="P174" s="185" t="s">
        <v>3155</v>
      </c>
      <c r="Q174" s="149"/>
    </row>
    <row r="175" spans="1:17" ht="12.75">
      <c r="A175" s="186" t="s">
        <v>1847</v>
      </c>
      <c r="B175" s="196"/>
      <c r="C175" s="197" t="s">
        <v>2271</v>
      </c>
      <c r="D175" s="198" t="s">
        <v>914</v>
      </c>
      <c r="E175" s="199" t="s">
        <v>3687</v>
      </c>
      <c r="F175" s="199" t="s">
        <v>3688</v>
      </c>
      <c r="G175" s="199" t="s">
        <v>1652</v>
      </c>
      <c r="H175" s="199" t="s">
        <v>4006</v>
      </c>
      <c r="I175" s="199" t="s">
        <v>2924</v>
      </c>
      <c r="J175" s="199" t="s">
        <v>3639</v>
      </c>
      <c r="K175" s="199" t="s">
        <v>257</v>
      </c>
      <c r="L175" s="199" t="s">
        <v>376</v>
      </c>
      <c r="M175" s="199" t="s">
        <v>3873</v>
      </c>
      <c r="N175" s="200" t="s">
        <v>376</v>
      </c>
      <c r="O175" s="201"/>
      <c r="P175" s="202" t="s">
        <v>3156</v>
      </c>
      <c r="Q175" s="149"/>
    </row>
    <row r="176" spans="1:17" ht="12.75">
      <c r="A176" s="190" t="s">
        <v>3246</v>
      </c>
      <c r="B176" s="191">
        <v>136</v>
      </c>
      <c r="C176" s="192" t="s">
        <v>2707</v>
      </c>
      <c r="D176" s="193" t="s">
        <v>710</v>
      </c>
      <c r="E176" s="194" t="s">
        <v>910</v>
      </c>
      <c r="F176" s="194" t="s">
        <v>895</v>
      </c>
      <c r="G176" s="194" t="s">
        <v>1654</v>
      </c>
      <c r="H176" s="194" t="s">
        <v>4083</v>
      </c>
      <c r="I176" s="194" t="s">
        <v>4084</v>
      </c>
      <c r="J176" s="194" t="s">
        <v>1661</v>
      </c>
      <c r="K176" s="194" t="s">
        <v>382</v>
      </c>
      <c r="L176" s="194" t="s">
        <v>383</v>
      </c>
      <c r="M176" s="194" t="s">
        <v>402</v>
      </c>
      <c r="N176" s="195" t="s">
        <v>3247</v>
      </c>
      <c r="O176" s="184"/>
      <c r="P176" s="185" t="s">
        <v>3248</v>
      </c>
      <c r="Q176" s="149"/>
    </row>
    <row r="177" spans="1:17" ht="12.75">
      <c r="A177" s="186" t="s">
        <v>1831</v>
      </c>
      <c r="B177" s="196"/>
      <c r="C177" s="197" t="s">
        <v>2223</v>
      </c>
      <c r="D177" s="198" t="s">
        <v>818</v>
      </c>
      <c r="E177" s="199" t="s">
        <v>3686</v>
      </c>
      <c r="F177" s="199" t="s">
        <v>3682</v>
      </c>
      <c r="G177" s="199" t="s">
        <v>3683</v>
      </c>
      <c r="H177" s="199" t="s">
        <v>4141</v>
      </c>
      <c r="I177" s="199" t="s">
        <v>4055</v>
      </c>
      <c r="J177" s="199" t="s">
        <v>4064</v>
      </c>
      <c r="K177" s="199" t="s">
        <v>3589</v>
      </c>
      <c r="L177" s="199" t="s">
        <v>384</v>
      </c>
      <c r="M177" s="199" t="s">
        <v>391</v>
      </c>
      <c r="N177" s="200" t="s">
        <v>494</v>
      </c>
      <c r="O177" s="201"/>
      <c r="P177" s="202" t="s">
        <v>3249</v>
      </c>
      <c r="Q177" s="149"/>
    </row>
    <row r="178" spans="1:17" ht="12.75">
      <c r="A178" s="190" t="s">
        <v>3250</v>
      </c>
      <c r="B178" s="191">
        <v>153</v>
      </c>
      <c r="C178" s="192" t="s">
        <v>2720</v>
      </c>
      <c r="D178" s="193" t="s">
        <v>740</v>
      </c>
      <c r="E178" s="194" t="s">
        <v>741</v>
      </c>
      <c r="F178" s="194" t="s">
        <v>742</v>
      </c>
      <c r="G178" s="194" t="s">
        <v>1591</v>
      </c>
      <c r="H178" s="194" t="s">
        <v>4185</v>
      </c>
      <c r="I178" s="194" t="s">
        <v>4186</v>
      </c>
      <c r="J178" s="194" t="s">
        <v>4187</v>
      </c>
      <c r="K178" s="194" t="s">
        <v>377</v>
      </c>
      <c r="L178" s="194" t="s">
        <v>378</v>
      </c>
      <c r="M178" s="194" t="s">
        <v>379</v>
      </c>
      <c r="N178" s="195" t="s">
        <v>3251</v>
      </c>
      <c r="O178" s="184"/>
      <c r="P178" s="185" t="s">
        <v>3252</v>
      </c>
      <c r="Q178" s="149"/>
    </row>
    <row r="179" spans="1:17" ht="12.75">
      <c r="A179" s="186" t="s">
        <v>1792</v>
      </c>
      <c r="B179" s="196"/>
      <c r="C179" s="197" t="s">
        <v>2466</v>
      </c>
      <c r="D179" s="198" t="s">
        <v>800</v>
      </c>
      <c r="E179" s="199" t="s">
        <v>743</v>
      </c>
      <c r="F179" s="199" t="s">
        <v>732</v>
      </c>
      <c r="G179" s="199" t="s">
        <v>1698</v>
      </c>
      <c r="H179" s="199" t="s">
        <v>4188</v>
      </c>
      <c r="I179" s="199" t="s">
        <v>4189</v>
      </c>
      <c r="J179" s="199" t="s">
        <v>4190</v>
      </c>
      <c r="K179" s="199" t="s">
        <v>387</v>
      </c>
      <c r="L179" s="199" t="s">
        <v>381</v>
      </c>
      <c r="M179" s="199" t="s">
        <v>403</v>
      </c>
      <c r="N179" s="200" t="s">
        <v>3253</v>
      </c>
      <c r="O179" s="201"/>
      <c r="P179" s="202" t="s">
        <v>3254</v>
      </c>
      <c r="Q179" s="149"/>
    </row>
    <row r="180" spans="1:17" ht="12.75">
      <c r="A180" s="190" t="s">
        <v>1453</v>
      </c>
      <c r="B180" s="191">
        <v>124</v>
      </c>
      <c r="C180" s="192" t="s">
        <v>2695</v>
      </c>
      <c r="D180" s="193" t="s">
        <v>518</v>
      </c>
      <c r="E180" s="194" t="s">
        <v>519</v>
      </c>
      <c r="F180" s="194" t="s">
        <v>520</v>
      </c>
      <c r="G180" s="194" t="s">
        <v>1550</v>
      </c>
      <c r="H180" s="194" t="s">
        <v>4086</v>
      </c>
      <c r="I180" s="194" t="s">
        <v>4087</v>
      </c>
      <c r="J180" s="194" t="s">
        <v>4088</v>
      </c>
      <c r="K180" s="194" t="s">
        <v>4050</v>
      </c>
      <c r="L180" s="194" t="s">
        <v>389</v>
      </c>
      <c r="M180" s="194" t="s">
        <v>390</v>
      </c>
      <c r="N180" s="195" t="s">
        <v>3255</v>
      </c>
      <c r="O180" s="184" t="s">
        <v>3510</v>
      </c>
      <c r="P180" s="185" t="s">
        <v>3256</v>
      </c>
      <c r="Q180" s="149"/>
    </row>
    <row r="181" spans="1:17" ht="12.75">
      <c r="A181" s="186" t="s">
        <v>1847</v>
      </c>
      <c r="B181" s="196"/>
      <c r="C181" s="197" t="s">
        <v>1738</v>
      </c>
      <c r="D181" s="198" t="s">
        <v>783</v>
      </c>
      <c r="E181" s="199" t="s">
        <v>821</v>
      </c>
      <c r="F181" s="199" t="s">
        <v>522</v>
      </c>
      <c r="G181" s="199" t="s">
        <v>664</v>
      </c>
      <c r="H181" s="199" t="s">
        <v>4198</v>
      </c>
      <c r="I181" s="199" t="s">
        <v>4199</v>
      </c>
      <c r="J181" s="199" t="s">
        <v>4090</v>
      </c>
      <c r="K181" s="199" t="s">
        <v>3633</v>
      </c>
      <c r="L181" s="199" t="s">
        <v>391</v>
      </c>
      <c r="M181" s="199" t="s">
        <v>4062</v>
      </c>
      <c r="N181" s="200" t="s">
        <v>351</v>
      </c>
      <c r="O181" s="201"/>
      <c r="P181" s="202" t="s">
        <v>3257</v>
      </c>
      <c r="Q181" s="149"/>
    </row>
    <row r="182" spans="1:17" ht="12.75" customHeight="1">
      <c r="A182" s="190"/>
      <c r="B182" s="191">
        <v>152</v>
      </c>
      <c r="C182" s="192" t="s">
        <v>2719</v>
      </c>
      <c r="D182" s="193" t="s">
        <v>738</v>
      </c>
      <c r="E182" s="194" t="s">
        <v>739</v>
      </c>
      <c r="F182" s="194" t="s">
        <v>2793</v>
      </c>
      <c r="G182" s="194" t="s">
        <v>1585</v>
      </c>
      <c r="H182" s="194" t="s">
        <v>4192</v>
      </c>
      <c r="I182" s="194" t="s">
        <v>4193</v>
      </c>
      <c r="J182" s="194" t="s">
        <v>4194</v>
      </c>
      <c r="K182" s="194" t="s">
        <v>405</v>
      </c>
      <c r="L182" s="194" t="s">
        <v>385</v>
      </c>
      <c r="M182" s="194" t="s">
        <v>386</v>
      </c>
      <c r="N182" s="195" t="s">
        <v>3258</v>
      </c>
      <c r="O182" s="204" t="s">
        <v>1611</v>
      </c>
      <c r="P182" s="205"/>
      <c r="Q182" s="149"/>
    </row>
    <row r="183" spans="1:17" ht="12.75" customHeight="1">
      <c r="A183" s="186" t="s">
        <v>1792</v>
      </c>
      <c r="B183" s="196"/>
      <c r="C183" s="197" t="s">
        <v>2456</v>
      </c>
      <c r="D183" s="198" t="s">
        <v>799</v>
      </c>
      <c r="E183" s="199" t="s">
        <v>829</v>
      </c>
      <c r="F183" s="199" t="s">
        <v>726</v>
      </c>
      <c r="G183" s="199" t="s">
        <v>1696</v>
      </c>
      <c r="H183" s="199" t="s">
        <v>4195</v>
      </c>
      <c r="I183" s="199" t="s">
        <v>4196</v>
      </c>
      <c r="J183" s="199" t="s">
        <v>4197</v>
      </c>
      <c r="K183" s="199" t="s">
        <v>380</v>
      </c>
      <c r="L183" s="199" t="s">
        <v>388</v>
      </c>
      <c r="M183" s="199" t="s">
        <v>404</v>
      </c>
      <c r="N183" s="200" t="s">
        <v>3259</v>
      </c>
      <c r="O183" s="206"/>
      <c r="P183" s="207"/>
      <c r="Q183" s="149"/>
    </row>
    <row r="184" spans="1:17" ht="12.75" customHeight="1">
      <c r="A184" s="190"/>
      <c r="B184" s="191">
        <v>128</v>
      </c>
      <c r="C184" s="192" t="s">
        <v>2699</v>
      </c>
      <c r="D184" s="193" t="s">
        <v>506</v>
      </c>
      <c r="E184" s="194" t="s">
        <v>507</v>
      </c>
      <c r="F184" s="194" t="s">
        <v>508</v>
      </c>
      <c r="G184" s="194" t="s">
        <v>1521</v>
      </c>
      <c r="H184" s="194" t="s">
        <v>4011</v>
      </c>
      <c r="I184" s="194" t="s">
        <v>4012</v>
      </c>
      <c r="J184" s="194" t="s">
        <v>4013</v>
      </c>
      <c r="K184" s="194" t="s">
        <v>321</v>
      </c>
      <c r="L184" s="194" t="s">
        <v>322</v>
      </c>
      <c r="M184" s="194" t="s">
        <v>323</v>
      </c>
      <c r="N184" s="195"/>
      <c r="O184" s="204" t="s">
        <v>3679</v>
      </c>
      <c r="P184" s="205"/>
      <c r="Q184" s="149"/>
    </row>
    <row r="185" spans="1:17" ht="12.75" customHeight="1">
      <c r="A185" s="186" t="s">
        <v>1830</v>
      </c>
      <c r="B185" s="196"/>
      <c r="C185" s="197" t="s">
        <v>2120</v>
      </c>
      <c r="D185" s="198" t="s">
        <v>774</v>
      </c>
      <c r="E185" s="199" t="s">
        <v>930</v>
      </c>
      <c r="F185" s="199" t="s">
        <v>547</v>
      </c>
      <c r="G185" s="199" t="s">
        <v>929</v>
      </c>
      <c r="H185" s="199" t="s">
        <v>4135</v>
      </c>
      <c r="I185" s="199" t="s">
        <v>461</v>
      </c>
      <c r="J185" s="199" t="s">
        <v>4136</v>
      </c>
      <c r="K185" s="199" t="s">
        <v>4053</v>
      </c>
      <c r="L185" s="199" t="s">
        <v>627</v>
      </c>
      <c r="M185" s="199" t="s">
        <v>4058</v>
      </c>
      <c r="N185" s="200"/>
      <c r="O185" s="206"/>
      <c r="P185" s="207"/>
      <c r="Q185" s="149"/>
    </row>
    <row r="186" spans="1:17" ht="12.75" customHeight="1">
      <c r="A186" s="190"/>
      <c r="B186" s="191">
        <v>85</v>
      </c>
      <c r="C186" s="192" t="s">
        <v>2656</v>
      </c>
      <c r="D186" s="193" t="s">
        <v>3586</v>
      </c>
      <c r="E186" s="194" t="s">
        <v>3587</v>
      </c>
      <c r="F186" s="194" t="s">
        <v>3588</v>
      </c>
      <c r="G186" s="194" t="s">
        <v>1604</v>
      </c>
      <c r="H186" s="194" t="s">
        <v>4161</v>
      </c>
      <c r="I186" s="194" t="s">
        <v>3960</v>
      </c>
      <c r="J186" s="194" t="s">
        <v>3961</v>
      </c>
      <c r="K186" s="194" t="s">
        <v>274</v>
      </c>
      <c r="L186" s="194" t="s">
        <v>275</v>
      </c>
      <c r="M186" s="194" t="s">
        <v>276</v>
      </c>
      <c r="N186" s="195"/>
      <c r="O186" s="204" t="s">
        <v>3679</v>
      </c>
      <c r="P186" s="205"/>
      <c r="Q186" s="149"/>
    </row>
    <row r="187" spans="1:17" ht="12.75" customHeight="1">
      <c r="A187" s="186" t="s">
        <v>1830</v>
      </c>
      <c r="B187" s="196"/>
      <c r="C187" s="197" t="s">
        <v>1972</v>
      </c>
      <c r="D187" s="198" t="s">
        <v>804</v>
      </c>
      <c r="E187" s="199" t="s">
        <v>3680</v>
      </c>
      <c r="F187" s="199" t="s">
        <v>452</v>
      </c>
      <c r="G187" s="199" t="s">
        <v>667</v>
      </c>
      <c r="H187" s="199" t="s">
        <v>451</v>
      </c>
      <c r="I187" s="199" t="s">
        <v>4162</v>
      </c>
      <c r="J187" s="199" t="s">
        <v>413</v>
      </c>
      <c r="K187" s="199" t="s">
        <v>3552</v>
      </c>
      <c r="L187" s="199" t="s">
        <v>298</v>
      </c>
      <c r="M187" s="199" t="s">
        <v>4101</v>
      </c>
      <c r="N187" s="200"/>
      <c r="O187" s="206"/>
      <c r="P187" s="207"/>
      <c r="Q187" s="149"/>
    </row>
    <row r="188" spans="1:17" ht="12.75" customHeight="1">
      <c r="A188" s="190"/>
      <c r="B188" s="191">
        <v>79</v>
      </c>
      <c r="C188" s="192" t="s">
        <v>2650</v>
      </c>
      <c r="D188" s="193" t="s">
        <v>3498</v>
      </c>
      <c r="E188" s="194" t="s">
        <v>3499</v>
      </c>
      <c r="F188" s="194" t="s">
        <v>3500</v>
      </c>
      <c r="G188" s="194" t="s">
        <v>1436</v>
      </c>
      <c r="H188" s="194" t="s">
        <v>3926</v>
      </c>
      <c r="I188" s="194" t="s">
        <v>3927</v>
      </c>
      <c r="J188" s="194" t="s">
        <v>3928</v>
      </c>
      <c r="K188" s="194" t="s">
        <v>392</v>
      </c>
      <c r="L188" s="194" t="s">
        <v>393</v>
      </c>
      <c r="M188" s="194"/>
      <c r="N188" s="195"/>
      <c r="O188" s="204" t="s">
        <v>17</v>
      </c>
      <c r="P188" s="205"/>
      <c r="Q188" s="149"/>
    </row>
    <row r="189" spans="1:17" ht="12.75" customHeight="1">
      <c r="A189" s="186" t="s">
        <v>1844</v>
      </c>
      <c r="B189" s="196"/>
      <c r="C189" s="197" t="s">
        <v>2139</v>
      </c>
      <c r="D189" s="198" t="s">
        <v>3564</v>
      </c>
      <c r="E189" s="199" t="s">
        <v>759</v>
      </c>
      <c r="F189" s="199" t="s">
        <v>532</v>
      </c>
      <c r="G189" s="199" t="s">
        <v>639</v>
      </c>
      <c r="H189" s="199" t="s">
        <v>3959</v>
      </c>
      <c r="I189" s="199" t="s">
        <v>3563</v>
      </c>
      <c r="J189" s="199" t="s">
        <v>4115</v>
      </c>
      <c r="K189" s="199" t="s">
        <v>287</v>
      </c>
      <c r="L189" s="199" t="s">
        <v>2817</v>
      </c>
      <c r="M189" s="199"/>
      <c r="N189" s="200"/>
      <c r="O189" s="206"/>
      <c r="P189" s="207"/>
      <c r="Q189" s="149"/>
    </row>
    <row r="190" spans="1:17" ht="12.75" customHeight="1">
      <c r="A190" s="190"/>
      <c r="B190" s="191">
        <v>88</v>
      </c>
      <c r="C190" s="192" t="s">
        <v>2659</v>
      </c>
      <c r="D190" s="193" t="s">
        <v>3556</v>
      </c>
      <c r="E190" s="194" t="s">
        <v>3557</v>
      </c>
      <c r="F190" s="194" t="s">
        <v>3558</v>
      </c>
      <c r="G190" s="194" t="s">
        <v>1425</v>
      </c>
      <c r="H190" s="194" t="s">
        <v>3940</v>
      </c>
      <c r="I190" s="194" t="s">
        <v>3941</v>
      </c>
      <c r="J190" s="194" t="s">
        <v>3942</v>
      </c>
      <c r="K190" s="194" t="s">
        <v>201</v>
      </c>
      <c r="L190" s="194" t="s">
        <v>202</v>
      </c>
      <c r="M190" s="194"/>
      <c r="N190" s="195"/>
      <c r="O190" s="204" t="s">
        <v>203</v>
      </c>
      <c r="P190" s="205"/>
      <c r="Q190" s="149"/>
    </row>
    <row r="191" spans="1:17" ht="12.75" customHeight="1">
      <c r="A191" s="186" t="s">
        <v>1846</v>
      </c>
      <c r="B191" s="196"/>
      <c r="C191" s="197" t="s">
        <v>2139</v>
      </c>
      <c r="D191" s="198" t="s">
        <v>440</v>
      </c>
      <c r="E191" s="199" t="s">
        <v>3631</v>
      </c>
      <c r="F191" s="199" t="s">
        <v>414</v>
      </c>
      <c r="G191" s="199" t="s">
        <v>1368</v>
      </c>
      <c r="H191" s="199" t="s">
        <v>4061</v>
      </c>
      <c r="I191" s="199" t="s">
        <v>4121</v>
      </c>
      <c r="J191" s="199" t="s">
        <v>4122</v>
      </c>
      <c r="K191" s="199" t="s">
        <v>282</v>
      </c>
      <c r="L191" s="199" t="s">
        <v>3583</v>
      </c>
      <c r="M191" s="199"/>
      <c r="N191" s="200"/>
      <c r="O191" s="206"/>
      <c r="P191" s="207"/>
      <c r="Q191" s="149"/>
    </row>
    <row r="192" spans="1:17" ht="12.75" customHeight="1">
      <c r="A192" s="190"/>
      <c r="B192" s="191">
        <v>144</v>
      </c>
      <c r="C192" s="192" t="s">
        <v>2711</v>
      </c>
      <c r="D192" s="193" t="s">
        <v>556</v>
      </c>
      <c r="E192" s="194" t="s">
        <v>557</v>
      </c>
      <c r="F192" s="194" t="s">
        <v>520</v>
      </c>
      <c r="G192" s="194" t="s">
        <v>1553</v>
      </c>
      <c r="H192" s="194" t="s">
        <v>4068</v>
      </c>
      <c r="I192" s="194" t="s">
        <v>4069</v>
      </c>
      <c r="J192" s="194" t="s">
        <v>4070</v>
      </c>
      <c r="K192" s="194" t="s">
        <v>394</v>
      </c>
      <c r="L192" s="194" t="s">
        <v>395</v>
      </c>
      <c r="M192" s="194"/>
      <c r="N192" s="195"/>
      <c r="O192" s="204" t="s">
        <v>832</v>
      </c>
      <c r="P192" s="205"/>
      <c r="Q192" s="149"/>
    </row>
    <row r="193" spans="1:17" ht="12.75" customHeight="1">
      <c r="A193" s="186" t="s">
        <v>1792</v>
      </c>
      <c r="B193" s="196"/>
      <c r="C193" s="197" t="s">
        <v>2451</v>
      </c>
      <c r="D193" s="198" t="s">
        <v>785</v>
      </c>
      <c r="E193" s="199" t="s">
        <v>732</v>
      </c>
      <c r="F193" s="199" t="s">
        <v>559</v>
      </c>
      <c r="G193" s="199" t="s">
        <v>708</v>
      </c>
      <c r="H193" s="199" t="s">
        <v>4144</v>
      </c>
      <c r="I193" s="199" t="s">
        <v>4145</v>
      </c>
      <c r="J193" s="199" t="s">
        <v>4146</v>
      </c>
      <c r="K193" s="199" t="s">
        <v>396</v>
      </c>
      <c r="L193" s="199" t="s">
        <v>397</v>
      </c>
      <c r="M193" s="199"/>
      <c r="N193" s="200"/>
      <c r="O193" s="206"/>
      <c r="P193" s="207"/>
      <c r="Q193" s="149"/>
    </row>
    <row r="194" spans="1:17" ht="12.75" customHeight="1">
      <c r="A194" s="190"/>
      <c r="B194" s="191">
        <v>31</v>
      </c>
      <c r="C194" s="192" t="s">
        <v>2604</v>
      </c>
      <c r="D194" s="193" t="s">
        <v>2778</v>
      </c>
      <c r="E194" s="194" t="s">
        <v>2779</v>
      </c>
      <c r="F194" s="194" t="s">
        <v>2752</v>
      </c>
      <c r="G194" s="194" t="s">
        <v>1267</v>
      </c>
      <c r="H194" s="194" t="s">
        <v>3761</v>
      </c>
      <c r="I194" s="194" t="s">
        <v>3762</v>
      </c>
      <c r="J194" s="194" t="s">
        <v>3763</v>
      </c>
      <c r="K194" s="194" t="s">
        <v>165</v>
      </c>
      <c r="L194" s="194"/>
      <c r="M194" s="194"/>
      <c r="N194" s="195"/>
      <c r="O194" s="204" t="s">
        <v>832</v>
      </c>
      <c r="P194" s="205"/>
      <c r="Q194" s="149"/>
    </row>
    <row r="195" spans="1:17" ht="12.75" customHeight="1">
      <c r="A195" s="186" t="s">
        <v>1846</v>
      </c>
      <c r="B195" s="196"/>
      <c r="C195" s="197" t="s">
        <v>2142</v>
      </c>
      <c r="D195" s="198" t="s">
        <v>2780</v>
      </c>
      <c r="E195" s="199" t="s">
        <v>2781</v>
      </c>
      <c r="F195" s="199" t="s">
        <v>2781</v>
      </c>
      <c r="G195" s="199" t="s">
        <v>2819</v>
      </c>
      <c r="H195" s="199" t="s">
        <v>3764</v>
      </c>
      <c r="I195" s="199" t="s">
        <v>3834</v>
      </c>
      <c r="J195" s="199" t="s">
        <v>2799</v>
      </c>
      <c r="K195" s="199" t="s">
        <v>3806</v>
      </c>
      <c r="L195" s="199"/>
      <c r="M195" s="199"/>
      <c r="N195" s="200"/>
      <c r="O195" s="206"/>
      <c r="P195" s="207"/>
      <c r="Q195" s="149"/>
    </row>
    <row r="196" spans="1:17" ht="12.75" customHeight="1">
      <c r="A196" s="190"/>
      <c r="B196" s="191">
        <v>19</v>
      </c>
      <c r="C196" s="192" t="s">
        <v>2591</v>
      </c>
      <c r="D196" s="193" t="s">
        <v>2758</v>
      </c>
      <c r="E196" s="194" t="s">
        <v>2759</v>
      </c>
      <c r="F196" s="194" t="s">
        <v>2760</v>
      </c>
      <c r="G196" s="194" t="s">
        <v>1248</v>
      </c>
      <c r="H196" s="194" t="s">
        <v>3756</v>
      </c>
      <c r="I196" s="194" t="s">
        <v>3757</v>
      </c>
      <c r="J196" s="194" t="s">
        <v>3758</v>
      </c>
      <c r="K196" s="194"/>
      <c r="L196" s="194"/>
      <c r="M196" s="194"/>
      <c r="N196" s="195"/>
      <c r="O196" s="204" t="s">
        <v>1611</v>
      </c>
      <c r="P196" s="205"/>
      <c r="Q196" s="149"/>
    </row>
    <row r="197" spans="1:17" ht="12.75" customHeight="1">
      <c r="A197" s="186" t="s">
        <v>1846</v>
      </c>
      <c r="B197" s="196"/>
      <c r="C197" s="197" t="s">
        <v>2168</v>
      </c>
      <c r="D197" s="198" t="s">
        <v>3473</v>
      </c>
      <c r="E197" s="199" t="s">
        <v>2789</v>
      </c>
      <c r="F197" s="199" t="s">
        <v>2762</v>
      </c>
      <c r="G197" s="199" t="s">
        <v>2835</v>
      </c>
      <c r="H197" s="199" t="s">
        <v>2785</v>
      </c>
      <c r="I197" s="199" t="s">
        <v>3760</v>
      </c>
      <c r="J197" s="199" t="s">
        <v>3806</v>
      </c>
      <c r="K197" s="199"/>
      <c r="L197" s="199"/>
      <c r="M197" s="199"/>
      <c r="N197" s="200"/>
      <c r="O197" s="206"/>
      <c r="P197" s="207"/>
      <c r="Q197" s="149"/>
    </row>
    <row r="198" spans="1:17" ht="12.75" customHeight="1">
      <c r="A198" s="190"/>
      <c r="B198" s="191">
        <v>37</v>
      </c>
      <c r="C198" s="192" t="s">
        <v>2609</v>
      </c>
      <c r="D198" s="193" t="s">
        <v>2823</v>
      </c>
      <c r="E198" s="194" t="s">
        <v>2809</v>
      </c>
      <c r="F198" s="194" t="s">
        <v>2824</v>
      </c>
      <c r="G198" s="194" t="s">
        <v>1280</v>
      </c>
      <c r="H198" s="194" t="s">
        <v>3782</v>
      </c>
      <c r="I198" s="194" t="s">
        <v>3783</v>
      </c>
      <c r="J198" s="194" t="s">
        <v>3784</v>
      </c>
      <c r="K198" s="194"/>
      <c r="L198" s="194"/>
      <c r="M198" s="194"/>
      <c r="N198" s="195"/>
      <c r="O198" s="204" t="s">
        <v>1611</v>
      </c>
      <c r="P198" s="205"/>
      <c r="Q198" s="149"/>
    </row>
    <row r="199" spans="1:17" ht="12.75" customHeight="1">
      <c r="A199" s="186" t="s">
        <v>1843</v>
      </c>
      <c r="B199" s="196"/>
      <c r="C199" s="197" t="s">
        <v>1869</v>
      </c>
      <c r="D199" s="198" t="s">
        <v>2825</v>
      </c>
      <c r="E199" s="199" t="s">
        <v>2811</v>
      </c>
      <c r="F199" s="199" t="s">
        <v>2811</v>
      </c>
      <c r="G199" s="199" t="s">
        <v>598</v>
      </c>
      <c r="H199" s="199" t="s">
        <v>3785</v>
      </c>
      <c r="I199" s="199" t="s">
        <v>4091</v>
      </c>
      <c r="J199" s="199" t="s">
        <v>3808</v>
      </c>
      <c r="K199" s="199"/>
      <c r="L199" s="199"/>
      <c r="M199" s="199"/>
      <c r="N199" s="200"/>
      <c r="O199" s="206"/>
      <c r="P199" s="207"/>
      <c r="Q199" s="149"/>
    </row>
    <row r="200" spans="1:17" ht="12.75" customHeight="1">
      <c r="A200" s="190"/>
      <c r="B200" s="191">
        <v>41</v>
      </c>
      <c r="C200" s="192" t="s">
        <v>2613</v>
      </c>
      <c r="D200" s="193" t="s">
        <v>2836</v>
      </c>
      <c r="E200" s="194" t="s">
        <v>2837</v>
      </c>
      <c r="F200" s="194" t="s">
        <v>2838</v>
      </c>
      <c r="G200" s="194" t="s">
        <v>1301</v>
      </c>
      <c r="H200" s="194" t="s">
        <v>3818</v>
      </c>
      <c r="I200" s="194" t="s">
        <v>3819</v>
      </c>
      <c r="J200" s="194" t="s">
        <v>3820</v>
      </c>
      <c r="K200" s="194"/>
      <c r="L200" s="194"/>
      <c r="M200" s="194"/>
      <c r="N200" s="195"/>
      <c r="O200" s="204" t="s">
        <v>832</v>
      </c>
      <c r="P200" s="205"/>
      <c r="Q200" s="149"/>
    </row>
    <row r="201" spans="1:17" ht="12.75" customHeight="1">
      <c r="A201" s="186" t="s">
        <v>1831</v>
      </c>
      <c r="B201" s="196"/>
      <c r="C201" s="197" t="s">
        <v>2120</v>
      </c>
      <c r="D201" s="198" t="s">
        <v>2856</v>
      </c>
      <c r="E201" s="199" t="s">
        <v>2839</v>
      </c>
      <c r="F201" s="199" t="s">
        <v>2895</v>
      </c>
      <c r="G201" s="199" t="s">
        <v>3482</v>
      </c>
      <c r="H201" s="199" t="s">
        <v>2875</v>
      </c>
      <c r="I201" s="199" t="s">
        <v>2880</v>
      </c>
      <c r="J201" s="199" t="s">
        <v>3591</v>
      </c>
      <c r="K201" s="199"/>
      <c r="L201" s="199"/>
      <c r="M201" s="199"/>
      <c r="N201" s="200"/>
      <c r="O201" s="206"/>
      <c r="P201" s="207"/>
      <c r="Q201" s="149"/>
    </row>
    <row r="202" spans="1:17" ht="12.75" customHeight="1">
      <c r="A202" s="190"/>
      <c r="B202" s="191">
        <v>72</v>
      </c>
      <c r="C202" s="192" t="s">
        <v>2643</v>
      </c>
      <c r="D202" s="193" t="s">
        <v>3479</v>
      </c>
      <c r="E202" s="194" t="s">
        <v>3480</v>
      </c>
      <c r="F202" s="194" t="s">
        <v>3481</v>
      </c>
      <c r="G202" s="194" t="s">
        <v>1267</v>
      </c>
      <c r="H202" s="194" t="s">
        <v>3825</v>
      </c>
      <c r="I202" s="194" t="s">
        <v>3826</v>
      </c>
      <c r="J202" s="194" t="s">
        <v>3827</v>
      </c>
      <c r="K202" s="194"/>
      <c r="L202" s="194"/>
      <c r="M202" s="194"/>
      <c r="N202" s="195"/>
      <c r="O202" s="204" t="s">
        <v>398</v>
      </c>
      <c r="P202" s="205"/>
      <c r="Q202" s="149"/>
    </row>
    <row r="203" spans="1:17" ht="12.75" customHeight="1">
      <c r="A203" s="186" t="s">
        <v>1831</v>
      </c>
      <c r="B203" s="196"/>
      <c r="C203" s="197" t="s">
        <v>1956</v>
      </c>
      <c r="D203" s="198" t="s">
        <v>2819</v>
      </c>
      <c r="E203" s="199" t="s">
        <v>3483</v>
      </c>
      <c r="F203" s="199" t="s">
        <v>3590</v>
      </c>
      <c r="G203" s="199" t="s">
        <v>2819</v>
      </c>
      <c r="H203" s="199" t="s">
        <v>2888</v>
      </c>
      <c r="I203" s="199" t="s">
        <v>3590</v>
      </c>
      <c r="J203" s="199" t="s">
        <v>3848</v>
      </c>
      <c r="K203" s="199"/>
      <c r="L203" s="199"/>
      <c r="M203" s="199"/>
      <c r="N203" s="200"/>
      <c r="O203" s="206"/>
      <c r="P203" s="207"/>
      <c r="Q203" s="149"/>
    </row>
    <row r="204" spans="1:17" ht="12.75" customHeight="1">
      <c r="A204" s="190"/>
      <c r="B204" s="191">
        <v>39</v>
      </c>
      <c r="C204" s="192" t="s">
        <v>2611</v>
      </c>
      <c r="D204" s="193" t="s">
        <v>2846</v>
      </c>
      <c r="E204" s="194" t="s">
        <v>2847</v>
      </c>
      <c r="F204" s="194" t="s">
        <v>2848</v>
      </c>
      <c r="G204" s="194" t="s">
        <v>1315</v>
      </c>
      <c r="H204" s="194" t="s">
        <v>3801</v>
      </c>
      <c r="I204" s="194" t="s">
        <v>3802</v>
      </c>
      <c r="J204" s="194" t="s">
        <v>3803</v>
      </c>
      <c r="K204" s="194"/>
      <c r="L204" s="194"/>
      <c r="M204" s="194"/>
      <c r="N204" s="195"/>
      <c r="O204" s="204" t="s">
        <v>3679</v>
      </c>
      <c r="P204" s="205"/>
      <c r="Q204" s="149"/>
    </row>
    <row r="205" spans="1:17" ht="12.75" customHeight="1">
      <c r="A205" s="186" t="s">
        <v>1847</v>
      </c>
      <c r="B205" s="196"/>
      <c r="C205" s="197" t="s">
        <v>2109</v>
      </c>
      <c r="D205" s="198" t="s">
        <v>3520</v>
      </c>
      <c r="E205" s="199" t="s">
        <v>2845</v>
      </c>
      <c r="F205" s="199" t="s">
        <v>3501</v>
      </c>
      <c r="G205" s="199" t="s">
        <v>614</v>
      </c>
      <c r="H205" s="199" t="s">
        <v>3821</v>
      </c>
      <c r="I205" s="199" t="s">
        <v>2849</v>
      </c>
      <c r="J205" s="199" t="s">
        <v>3967</v>
      </c>
      <c r="K205" s="199"/>
      <c r="L205" s="199"/>
      <c r="M205" s="199"/>
      <c r="N205" s="200"/>
      <c r="O205" s="206"/>
      <c r="P205" s="207"/>
      <c r="Q205" s="149"/>
    </row>
    <row r="206" spans="1:17" ht="12.75" customHeight="1">
      <c r="A206" s="190"/>
      <c r="B206" s="191">
        <v>53</v>
      </c>
      <c r="C206" s="192" t="s">
        <v>2625</v>
      </c>
      <c r="D206" s="193" t="s">
        <v>2892</v>
      </c>
      <c r="E206" s="194" t="s">
        <v>2893</v>
      </c>
      <c r="F206" s="194" t="s">
        <v>2894</v>
      </c>
      <c r="G206" s="194" t="s">
        <v>1356</v>
      </c>
      <c r="H206" s="194" t="s">
        <v>3859</v>
      </c>
      <c r="I206" s="194" t="s">
        <v>3860</v>
      </c>
      <c r="J206" s="194" t="s">
        <v>3800</v>
      </c>
      <c r="K206" s="194"/>
      <c r="L206" s="194"/>
      <c r="M206" s="194"/>
      <c r="N206" s="195"/>
      <c r="O206" s="204" t="s">
        <v>832</v>
      </c>
      <c r="P206" s="205"/>
      <c r="Q206" s="149"/>
    </row>
    <row r="207" spans="1:17" ht="12.75" customHeight="1">
      <c r="A207" s="186" t="s">
        <v>1829</v>
      </c>
      <c r="B207" s="196"/>
      <c r="C207" s="197" t="s">
        <v>2211</v>
      </c>
      <c r="D207" s="198" t="s">
        <v>3532</v>
      </c>
      <c r="E207" s="199" t="s">
        <v>3637</v>
      </c>
      <c r="F207" s="199" t="s">
        <v>3524</v>
      </c>
      <c r="G207" s="199" t="s">
        <v>622</v>
      </c>
      <c r="H207" s="199" t="s">
        <v>3848</v>
      </c>
      <c r="I207" s="199" t="s">
        <v>4097</v>
      </c>
      <c r="J207" s="199" t="s">
        <v>3530</v>
      </c>
      <c r="K207" s="199"/>
      <c r="L207" s="199"/>
      <c r="M207" s="199"/>
      <c r="N207" s="200"/>
      <c r="O207" s="206"/>
      <c r="P207" s="207"/>
      <c r="Q207" s="149"/>
    </row>
    <row r="208" spans="1:17" ht="12.75" customHeight="1">
      <c r="A208" s="190"/>
      <c r="B208" s="191">
        <v>66</v>
      </c>
      <c r="C208" s="192" t="s">
        <v>2638</v>
      </c>
      <c r="D208" s="193" t="s">
        <v>3470</v>
      </c>
      <c r="E208" s="194" t="s">
        <v>3471</v>
      </c>
      <c r="F208" s="194" t="s">
        <v>3472</v>
      </c>
      <c r="G208" s="194" t="s">
        <v>1496</v>
      </c>
      <c r="H208" s="194" t="s">
        <v>4107</v>
      </c>
      <c r="I208" s="194" t="s">
        <v>4108</v>
      </c>
      <c r="J208" s="194" t="s">
        <v>4109</v>
      </c>
      <c r="K208" s="194"/>
      <c r="L208" s="194"/>
      <c r="M208" s="194"/>
      <c r="N208" s="195"/>
      <c r="O208" s="204" t="s">
        <v>833</v>
      </c>
      <c r="P208" s="205"/>
      <c r="Q208" s="149"/>
    </row>
    <row r="209" spans="1:17" ht="12.75" customHeight="1">
      <c r="A209" s="186" t="s">
        <v>1831</v>
      </c>
      <c r="B209" s="196"/>
      <c r="C209" s="197" t="s">
        <v>2127</v>
      </c>
      <c r="D209" s="198" t="s">
        <v>772</v>
      </c>
      <c r="E209" s="199" t="s">
        <v>2868</v>
      </c>
      <c r="F209" s="199" t="s">
        <v>695</v>
      </c>
      <c r="G209" s="199" t="s">
        <v>654</v>
      </c>
      <c r="H209" s="199" t="s">
        <v>4110</v>
      </c>
      <c r="I209" s="199" t="s">
        <v>2856</v>
      </c>
      <c r="J209" s="199" t="s">
        <v>3876</v>
      </c>
      <c r="K209" s="199"/>
      <c r="L209" s="199"/>
      <c r="M209" s="199"/>
      <c r="N209" s="200"/>
      <c r="O209" s="206"/>
      <c r="P209" s="207"/>
      <c r="Q209" s="149"/>
    </row>
    <row r="210" spans="1:17" ht="12.75" customHeight="1">
      <c r="A210" s="190"/>
      <c r="B210" s="191">
        <v>52</v>
      </c>
      <c r="C210" s="192" t="s">
        <v>2624</v>
      </c>
      <c r="D210" s="193" t="s">
        <v>2903</v>
      </c>
      <c r="E210" s="194" t="s">
        <v>2904</v>
      </c>
      <c r="F210" s="194" t="s">
        <v>2905</v>
      </c>
      <c r="G210" s="194" t="s">
        <v>1388</v>
      </c>
      <c r="H210" s="194" t="s">
        <v>3918</v>
      </c>
      <c r="I210" s="194" t="s">
        <v>3919</v>
      </c>
      <c r="J210" s="194" t="s">
        <v>3920</v>
      </c>
      <c r="K210" s="194"/>
      <c r="L210" s="194"/>
      <c r="M210" s="194"/>
      <c r="N210" s="195"/>
      <c r="O210" s="204"/>
      <c r="P210" s="205"/>
      <c r="Q210" s="149"/>
    </row>
    <row r="211" spans="1:17" ht="12.75" customHeight="1">
      <c r="A211" s="186" t="s">
        <v>1829</v>
      </c>
      <c r="B211" s="196"/>
      <c r="C211" s="197" t="s">
        <v>2146</v>
      </c>
      <c r="D211" s="198" t="s">
        <v>3563</v>
      </c>
      <c r="E211" s="199" t="s">
        <v>478</v>
      </c>
      <c r="F211" s="199" t="s">
        <v>408</v>
      </c>
      <c r="G211" s="199" t="s">
        <v>630</v>
      </c>
      <c r="H211" s="199" t="s">
        <v>4111</v>
      </c>
      <c r="I211" s="199" t="s">
        <v>4112</v>
      </c>
      <c r="J211" s="199" t="s">
        <v>636</v>
      </c>
      <c r="K211" s="199"/>
      <c r="L211" s="199"/>
      <c r="M211" s="199"/>
      <c r="N211" s="200"/>
      <c r="O211" s="206"/>
      <c r="P211" s="207"/>
      <c r="Q211" s="149"/>
    </row>
    <row r="212" spans="1:17" ht="12.75" customHeight="1">
      <c r="A212" s="190"/>
      <c r="B212" s="191">
        <v>101</v>
      </c>
      <c r="C212" s="192" t="s">
        <v>2672</v>
      </c>
      <c r="D212" s="193" t="s">
        <v>3616</v>
      </c>
      <c r="E212" s="194" t="s">
        <v>3617</v>
      </c>
      <c r="F212" s="194" t="s">
        <v>3618</v>
      </c>
      <c r="G212" s="194" t="s">
        <v>1469</v>
      </c>
      <c r="H212" s="194" t="s">
        <v>3993</v>
      </c>
      <c r="I212" s="194" t="s">
        <v>3994</v>
      </c>
      <c r="J212" s="194" t="s">
        <v>3995</v>
      </c>
      <c r="K212" s="194"/>
      <c r="L212" s="194"/>
      <c r="M212" s="194"/>
      <c r="N212" s="195"/>
      <c r="O212" s="204" t="s">
        <v>832</v>
      </c>
      <c r="P212" s="205"/>
      <c r="Q212" s="149"/>
    </row>
    <row r="213" spans="1:17" ht="12.75" customHeight="1">
      <c r="A213" s="186" t="s">
        <v>1830</v>
      </c>
      <c r="B213" s="196"/>
      <c r="C213" s="197" t="s">
        <v>2204</v>
      </c>
      <c r="D213" s="198" t="s">
        <v>764</v>
      </c>
      <c r="E213" s="199" t="s">
        <v>417</v>
      </c>
      <c r="F213" s="199" t="s">
        <v>509</v>
      </c>
      <c r="G213" s="199" t="s">
        <v>648</v>
      </c>
      <c r="H213" s="199" t="s">
        <v>4129</v>
      </c>
      <c r="I213" s="199" t="s">
        <v>4130</v>
      </c>
      <c r="J213" s="199" t="s">
        <v>4131</v>
      </c>
      <c r="K213" s="199"/>
      <c r="L213" s="199"/>
      <c r="M213" s="199"/>
      <c r="N213" s="200"/>
      <c r="O213" s="206"/>
      <c r="P213" s="207"/>
      <c r="Q213" s="149"/>
    </row>
    <row r="214" spans="1:17" ht="12.75" customHeight="1">
      <c r="A214" s="190"/>
      <c r="B214" s="191">
        <v>148</v>
      </c>
      <c r="C214" s="192" t="s">
        <v>2715</v>
      </c>
      <c r="D214" s="193" t="s">
        <v>718</v>
      </c>
      <c r="E214" s="194" t="s">
        <v>719</v>
      </c>
      <c r="F214" s="194" t="s">
        <v>720</v>
      </c>
      <c r="G214" s="194" t="s">
        <v>1571</v>
      </c>
      <c r="H214" s="194" t="s">
        <v>4163</v>
      </c>
      <c r="I214" s="194" t="s">
        <v>4164</v>
      </c>
      <c r="J214" s="194" t="s">
        <v>4165</v>
      </c>
      <c r="K214" s="194"/>
      <c r="L214" s="194"/>
      <c r="M214" s="194"/>
      <c r="N214" s="195"/>
      <c r="O214" s="204" t="s">
        <v>832</v>
      </c>
      <c r="P214" s="205"/>
      <c r="Q214" s="149"/>
    </row>
    <row r="215" spans="1:17" ht="12.75" customHeight="1">
      <c r="A215" s="186" t="s">
        <v>1792</v>
      </c>
      <c r="B215" s="196"/>
      <c r="C215" s="197" t="s">
        <v>2466</v>
      </c>
      <c r="D215" s="198" t="s">
        <v>793</v>
      </c>
      <c r="E215" s="199" t="s">
        <v>726</v>
      </c>
      <c r="F215" s="199" t="s">
        <v>722</v>
      </c>
      <c r="G215" s="199" t="s">
        <v>1693</v>
      </c>
      <c r="H215" s="199" t="s">
        <v>4166</v>
      </c>
      <c r="I215" s="199" t="s">
        <v>4167</v>
      </c>
      <c r="J215" s="199" t="s">
        <v>4168</v>
      </c>
      <c r="K215" s="199"/>
      <c r="L215" s="199"/>
      <c r="M215" s="199"/>
      <c r="N215" s="200"/>
      <c r="O215" s="206"/>
      <c r="P215" s="207"/>
      <c r="Q215" s="149"/>
    </row>
    <row r="216" spans="1:17" ht="12.75" customHeight="1">
      <c r="A216" s="190"/>
      <c r="B216" s="191">
        <v>91</v>
      </c>
      <c r="C216" s="192" t="s">
        <v>2662</v>
      </c>
      <c r="D216" s="193" t="s">
        <v>3544</v>
      </c>
      <c r="E216" s="194" t="s">
        <v>2898</v>
      </c>
      <c r="F216" s="194" t="s">
        <v>3545</v>
      </c>
      <c r="G216" s="194" t="s">
        <v>1375</v>
      </c>
      <c r="H216" s="194" t="s">
        <v>4200</v>
      </c>
      <c r="I216" s="194" t="s">
        <v>4201</v>
      </c>
      <c r="J216" s="194"/>
      <c r="K216" s="194"/>
      <c r="L216" s="194"/>
      <c r="M216" s="194"/>
      <c r="N216" s="195"/>
      <c r="O216" s="204" t="s">
        <v>3679</v>
      </c>
      <c r="P216" s="205"/>
      <c r="Q216" s="149"/>
    </row>
    <row r="217" spans="1:17" ht="12.75" customHeight="1">
      <c r="A217" s="186" t="s">
        <v>1831</v>
      </c>
      <c r="B217" s="196"/>
      <c r="C217" s="197" t="s">
        <v>2241</v>
      </c>
      <c r="D217" s="198" t="s">
        <v>3612</v>
      </c>
      <c r="E217" s="199" t="s">
        <v>3534</v>
      </c>
      <c r="F217" s="199" t="s">
        <v>3598</v>
      </c>
      <c r="G217" s="199" t="s">
        <v>3562</v>
      </c>
      <c r="H217" s="199" t="s">
        <v>4202</v>
      </c>
      <c r="I217" s="199" t="s">
        <v>3591</v>
      </c>
      <c r="J217" s="199"/>
      <c r="K217" s="199"/>
      <c r="L217" s="199"/>
      <c r="M217" s="199"/>
      <c r="N217" s="200"/>
      <c r="O217" s="206"/>
      <c r="P217" s="207"/>
      <c r="Q217" s="149"/>
    </row>
    <row r="218" spans="1:17" ht="12.75" customHeight="1">
      <c r="A218" s="190"/>
      <c r="B218" s="191">
        <v>42</v>
      </c>
      <c r="C218" s="192" t="s">
        <v>2614</v>
      </c>
      <c r="D218" s="193" t="s">
        <v>2850</v>
      </c>
      <c r="E218" s="194" t="s">
        <v>2851</v>
      </c>
      <c r="F218" s="194" t="s">
        <v>2852</v>
      </c>
      <c r="G218" s="194" t="s">
        <v>1353</v>
      </c>
      <c r="H218" s="194" t="s">
        <v>4203</v>
      </c>
      <c r="I218" s="194" t="s">
        <v>4204</v>
      </c>
      <c r="J218" s="194"/>
      <c r="K218" s="194"/>
      <c r="L218" s="194"/>
      <c r="M218" s="194"/>
      <c r="N218" s="195"/>
      <c r="O218" s="204" t="s">
        <v>4205</v>
      </c>
      <c r="P218" s="205"/>
      <c r="Q218" s="149"/>
    </row>
    <row r="219" spans="1:17" ht="12.75" customHeight="1">
      <c r="A219" s="186" t="s">
        <v>1847</v>
      </c>
      <c r="B219" s="196"/>
      <c r="C219" s="197" t="s">
        <v>2109</v>
      </c>
      <c r="D219" s="198" t="s">
        <v>2913</v>
      </c>
      <c r="E219" s="199" t="s">
        <v>3512</v>
      </c>
      <c r="F219" s="199" t="s">
        <v>3591</v>
      </c>
      <c r="G219" s="199" t="s">
        <v>621</v>
      </c>
      <c r="H219" s="199" t="s">
        <v>3986</v>
      </c>
      <c r="I219" s="199" t="s">
        <v>3511</v>
      </c>
      <c r="J219" s="199"/>
      <c r="K219" s="199"/>
      <c r="L219" s="199"/>
      <c r="M219" s="199"/>
      <c r="N219" s="200"/>
      <c r="O219" s="206"/>
      <c r="P219" s="207"/>
      <c r="Q219" s="149"/>
    </row>
    <row r="220" spans="1:17" ht="12.75" customHeight="1">
      <c r="A220" s="190"/>
      <c r="B220" s="191">
        <v>84</v>
      </c>
      <c r="C220" s="192" t="s">
        <v>2655</v>
      </c>
      <c r="D220" s="193" t="s">
        <v>3573</v>
      </c>
      <c r="E220" s="194" t="s">
        <v>915</v>
      </c>
      <c r="F220" s="194" t="s">
        <v>3575</v>
      </c>
      <c r="G220" s="194" t="s">
        <v>1399</v>
      </c>
      <c r="H220" s="194" t="s">
        <v>4206</v>
      </c>
      <c r="I220" s="194" t="s">
        <v>4207</v>
      </c>
      <c r="J220" s="194"/>
      <c r="K220" s="194"/>
      <c r="L220" s="194"/>
      <c r="M220" s="194"/>
      <c r="N220" s="195"/>
      <c r="O220" s="204" t="s">
        <v>833</v>
      </c>
      <c r="P220" s="205"/>
      <c r="Q220" s="149"/>
    </row>
    <row r="221" spans="1:17" ht="12.75" customHeight="1">
      <c r="A221" s="186" t="s">
        <v>1829</v>
      </c>
      <c r="B221" s="196"/>
      <c r="C221" s="197" t="s">
        <v>2096</v>
      </c>
      <c r="D221" s="198" t="s">
        <v>762</v>
      </c>
      <c r="E221" s="199" t="s">
        <v>3615</v>
      </c>
      <c r="F221" s="199" t="s">
        <v>537</v>
      </c>
      <c r="G221" s="199" t="s">
        <v>636</v>
      </c>
      <c r="H221" s="199" t="s">
        <v>3601</v>
      </c>
      <c r="I221" s="199" t="s">
        <v>3975</v>
      </c>
      <c r="J221" s="199"/>
      <c r="K221" s="199"/>
      <c r="L221" s="199"/>
      <c r="M221" s="199"/>
      <c r="N221" s="200"/>
      <c r="O221" s="206"/>
      <c r="P221" s="207"/>
      <c r="Q221" s="149"/>
    </row>
    <row r="222" spans="1:17" ht="12.75" customHeight="1">
      <c r="A222" s="190"/>
      <c r="B222" s="191">
        <v>107</v>
      </c>
      <c r="C222" s="192" t="s">
        <v>2678</v>
      </c>
      <c r="D222" s="193" t="s">
        <v>425</v>
      </c>
      <c r="E222" s="194" t="s">
        <v>426</v>
      </c>
      <c r="F222" s="194" t="s">
        <v>3580</v>
      </c>
      <c r="G222" s="194" t="s">
        <v>1500</v>
      </c>
      <c r="H222" s="194" t="s">
        <v>4208</v>
      </c>
      <c r="I222" s="194" t="s">
        <v>4209</v>
      </c>
      <c r="J222" s="194"/>
      <c r="K222" s="194"/>
      <c r="L222" s="194"/>
      <c r="M222" s="194"/>
      <c r="N222" s="195"/>
      <c r="O222" s="204" t="s">
        <v>1611</v>
      </c>
      <c r="P222" s="205"/>
      <c r="Q222" s="149"/>
    </row>
    <row r="223" spans="1:17" ht="12.75" customHeight="1">
      <c r="A223" s="186" t="s">
        <v>1831</v>
      </c>
      <c r="B223" s="196"/>
      <c r="C223" s="197" t="s">
        <v>1765</v>
      </c>
      <c r="D223" s="198" t="s">
        <v>512</v>
      </c>
      <c r="E223" s="199" t="s">
        <v>928</v>
      </c>
      <c r="F223" s="199" t="s">
        <v>538</v>
      </c>
      <c r="G223" s="199" t="s">
        <v>1681</v>
      </c>
      <c r="H223" s="199" t="s">
        <v>4057</v>
      </c>
      <c r="I223" s="199" t="s">
        <v>4210</v>
      </c>
      <c r="J223" s="199"/>
      <c r="K223" s="199"/>
      <c r="L223" s="199"/>
      <c r="M223" s="199"/>
      <c r="N223" s="200"/>
      <c r="O223" s="206"/>
      <c r="P223" s="207"/>
      <c r="Q223" s="149"/>
    </row>
    <row r="224" spans="1:17" ht="12.75" customHeight="1">
      <c r="A224" s="190"/>
      <c r="B224" s="191">
        <v>147</v>
      </c>
      <c r="C224" s="192" t="s">
        <v>2714</v>
      </c>
      <c r="D224" s="193" t="s">
        <v>710</v>
      </c>
      <c r="E224" s="194" t="s">
        <v>467</v>
      </c>
      <c r="F224" s="194" t="s">
        <v>711</v>
      </c>
      <c r="G224" s="194" t="s">
        <v>2527</v>
      </c>
      <c r="H224" s="194" t="s">
        <v>4211</v>
      </c>
      <c r="I224" s="194" t="s">
        <v>4212</v>
      </c>
      <c r="J224" s="194"/>
      <c r="K224" s="194"/>
      <c r="L224" s="194"/>
      <c r="M224" s="194"/>
      <c r="N224" s="195"/>
      <c r="O224" s="204" t="s">
        <v>1611</v>
      </c>
      <c r="P224" s="205"/>
      <c r="Q224" s="149"/>
    </row>
    <row r="225" spans="1:17" ht="12.75" customHeight="1">
      <c r="A225" s="186" t="s">
        <v>1792</v>
      </c>
      <c r="B225" s="196"/>
      <c r="C225" s="197" t="s">
        <v>2456</v>
      </c>
      <c r="D225" s="198" t="s">
        <v>788</v>
      </c>
      <c r="E225" s="199" t="s">
        <v>824</v>
      </c>
      <c r="F225" s="199" t="s">
        <v>714</v>
      </c>
      <c r="G225" s="199" t="s">
        <v>1692</v>
      </c>
      <c r="H225" s="199" t="s">
        <v>4213</v>
      </c>
      <c r="I225" s="199" t="s">
        <v>4214</v>
      </c>
      <c r="J225" s="199"/>
      <c r="K225" s="199"/>
      <c r="L225" s="199"/>
      <c r="M225" s="199"/>
      <c r="N225" s="200"/>
      <c r="O225" s="206"/>
      <c r="P225" s="207"/>
      <c r="Q225" s="149"/>
    </row>
    <row r="226" spans="1:17" ht="12.75" customHeight="1">
      <c r="A226" s="190"/>
      <c r="B226" s="191">
        <v>141</v>
      </c>
      <c r="C226" s="192" t="s">
        <v>2682</v>
      </c>
      <c r="D226" s="193" t="s">
        <v>568</v>
      </c>
      <c r="E226" s="194" t="s">
        <v>569</v>
      </c>
      <c r="F226" s="194" t="s">
        <v>570</v>
      </c>
      <c r="G226" s="194" t="s">
        <v>2559</v>
      </c>
      <c r="H226" s="194" t="s">
        <v>4215</v>
      </c>
      <c r="I226" s="194" t="s">
        <v>4216</v>
      </c>
      <c r="J226" s="194"/>
      <c r="K226" s="194"/>
      <c r="L226" s="194"/>
      <c r="M226" s="194"/>
      <c r="N226" s="195"/>
      <c r="O226" s="204" t="s">
        <v>833</v>
      </c>
      <c r="P226" s="205"/>
      <c r="Q226" s="149"/>
    </row>
    <row r="227" spans="1:17" ht="12.75" customHeight="1">
      <c r="A227" s="186" t="s">
        <v>1830</v>
      </c>
      <c r="B227" s="196"/>
      <c r="C227" s="197" t="s">
        <v>2290</v>
      </c>
      <c r="D227" s="198" t="s">
        <v>795</v>
      </c>
      <c r="E227" s="199" t="s">
        <v>826</v>
      </c>
      <c r="F227" s="199" t="s">
        <v>691</v>
      </c>
      <c r="G227" s="199" t="s">
        <v>1695</v>
      </c>
      <c r="H227" s="199" t="s">
        <v>4217</v>
      </c>
      <c r="I227" s="199" t="s">
        <v>4218</v>
      </c>
      <c r="J227" s="199"/>
      <c r="K227" s="199"/>
      <c r="L227" s="199"/>
      <c r="M227" s="199"/>
      <c r="N227" s="200"/>
      <c r="O227" s="206"/>
      <c r="P227" s="207"/>
      <c r="Q227" s="149"/>
    </row>
    <row r="228" spans="1:17" ht="12.75" customHeight="1">
      <c r="A228" s="190"/>
      <c r="B228" s="191">
        <v>142</v>
      </c>
      <c r="C228" s="192" t="s">
        <v>2653</v>
      </c>
      <c r="D228" s="193" t="s">
        <v>681</v>
      </c>
      <c r="E228" s="194" t="s">
        <v>682</v>
      </c>
      <c r="F228" s="194" t="s">
        <v>683</v>
      </c>
      <c r="G228" s="194" t="s">
        <v>2730</v>
      </c>
      <c r="H228" s="194" t="s">
        <v>4219</v>
      </c>
      <c r="I228" s="194" t="s">
        <v>4220</v>
      </c>
      <c r="J228" s="194"/>
      <c r="K228" s="194"/>
      <c r="L228" s="194"/>
      <c r="M228" s="194"/>
      <c r="N228" s="195"/>
      <c r="O228" s="204" t="s">
        <v>833</v>
      </c>
      <c r="P228" s="205"/>
      <c r="Q228" s="149"/>
    </row>
    <row r="229" spans="1:17" ht="12.75" customHeight="1">
      <c r="A229" s="186" t="s">
        <v>1830</v>
      </c>
      <c r="B229" s="196"/>
      <c r="C229" s="197" t="s">
        <v>2204</v>
      </c>
      <c r="D229" s="198" t="s">
        <v>796</v>
      </c>
      <c r="E229" s="199" t="s">
        <v>827</v>
      </c>
      <c r="F229" s="199" t="s">
        <v>563</v>
      </c>
      <c r="G229" s="199" t="s">
        <v>567</v>
      </c>
      <c r="H229" s="199" t="s">
        <v>1687</v>
      </c>
      <c r="I229" s="199" t="s">
        <v>4221</v>
      </c>
      <c r="J229" s="199"/>
      <c r="K229" s="199"/>
      <c r="L229" s="199"/>
      <c r="M229" s="199"/>
      <c r="N229" s="200"/>
      <c r="O229" s="206"/>
      <c r="P229" s="207"/>
      <c r="Q229" s="149"/>
    </row>
    <row r="230" spans="1:17" ht="12.75" customHeight="1">
      <c r="A230" s="190"/>
      <c r="B230" s="191">
        <v>121</v>
      </c>
      <c r="C230" s="192" t="s">
        <v>2693</v>
      </c>
      <c r="D230" s="193" t="s">
        <v>474</v>
      </c>
      <c r="E230" s="194" t="s">
        <v>475</v>
      </c>
      <c r="F230" s="194" t="s">
        <v>476</v>
      </c>
      <c r="G230" s="194" t="s">
        <v>1561</v>
      </c>
      <c r="H230" s="194" t="s">
        <v>4222</v>
      </c>
      <c r="I230" s="194" t="s">
        <v>4223</v>
      </c>
      <c r="J230" s="194"/>
      <c r="K230" s="194"/>
      <c r="L230" s="194"/>
      <c r="M230" s="194"/>
      <c r="N230" s="195"/>
      <c r="O230" s="204" t="s">
        <v>3679</v>
      </c>
      <c r="P230" s="205"/>
      <c r="Q230" s="149"/>
    </row>
    <row r="231" spans="1:17" ht="12.75" customHeight="1">
      <c r="A231" s="186" t="s">
        <v>1847</v>
      </c>
      <c r="B231" s="196"/>
      <c r="C231" s="197" t="s">
        <v>2023</v>
      </c>
      <c r="D231" s="198" t="s">
        <v>790</v>
      </c>
      <c r="E231" s="199" t="s">
        <v>825</v>
      </c>
      <c r="F231" s="199" t="s">
        <v>715</v>
      </c>
      <c r="G231" s="199" t="s">
        <v>791</v>
      </c>
      <c r="H231" s="199" t="s">
        <v>4224</v>
      </c>
      <c r="I231" s="199" t="s">
        <v>4225</v>
      </c>
      <c r="J231" s="199"/>
      <c r="K231" s="199"/>
      <c r="L231" s="199"/>
      <c r="M231" s="199"/>
      <c r="N231" s="200"/>
      <c r="O231" s="206"/>
      <c r="P231" s="207"/>
      <c r="Q231" s="149"/>
    </row>
    <row r="232" spans="1:17" ht="12.75" customHeight="1">
      <c r="A232" s="190"/>
      <c r="B232" s="191">
        <v>102</v>
      </c>
      <c r="C232" s="192" t="s">
        <v>2673</v>
      </c>
      <c r="D232" s="193" t="s">
        <v>436</v>
      </c>
      <c r="E232" s="194" t="s">
        <v>437</v>
      </c>
      <c r="F232" s="194" t="s">
        <v>438</v>
      </c>
      <c r="G232" s="194" t="s">
        <v>1661</v>
      </c>
      <c r="H232" s="194" t="s">
        <v>3971</v>
      </c>
      <c r="I232" s="194" t="s">
        <v>3972</v>
      </c>
      <c r="J232" s="194"/>
      <c r="K232" s="194"/>
      <c r="L232" s="194"/>
      <c r="M232" s="194"/>
      <c r="N232" s="195"/>
      <c r="O232" s="204" t="s">
        <v>3973</v>
      </c>
      <c r="P232" s="205"/>
      <c r="Q232" s="149"/>
    </row>
    <row r="233" spans="1:17" ht="12.75" customHeight="1">
      <c r="A233" s="186" t="s">
        <v>1847</v>
      </c>
      <c r="B233" s="196"/>
      <c r="C233" s="197" t="s">
        <v>1995</v>
      </c>
      <c r="D233" s="198" t="s">
        <v>3632</v>
      </c>
      <c r="E233" s="199" t="s">
        <v>3689</v>
      </c>
      <c r="F233" s="199" t="s">
        <v>441</v>
      </c>
      <c r="G233" s="199" t="s">
        <v>1652</v>
      </c>
      <c r="H233" s="199" t="s">
        <v>3632</v>
      </c>
      <c r="I233" s="199" t="s">
        <v>4226</v>
      </c>
      <c r="J233" s="199"/>
      <c r="K233" s="199"/>
      <c r="L233" s="199"/>
      <c r="M233" s="199"/>
      <c r="N233" s="200"/>
      <c r="O233" s="206"/>
      <c r="P233" s="207"/>
      <c r="Q233" s="149"/>
    </row>
    <row r="234" spans="1:17" ht="12.75" customHeight="1">
      <c r="A234" s="190"/>
      <c r="B234" s="191">
        <v>34</v>
      </c>
      <c r="C234" s="192" t="s">
        <v>2606</v>
      </c>
      <c r="D234" s="193" t="s">
        <v>2830</v>
      </c>
      <c r="E234" s="194" t="s">
        <v>2831</v>
      </c>
      <c r="F234" s="194" t="s">
        <v>2832</v>
      </c>
      <c r="G234" s="194" t="s">
        <v>1289</v>
      </c>
      <c r="H234" s="194" t="s">
        <v>4227</v>
      </c>
      <c r="I234" s="194"/>
      <c r="J234" s="194"/>
      <c r="K234" s="194"/>
      <c r="L234" s="194"/>
      <c r="M234" s="194"/>
      <c r="N234" s="195"/>
      <c r="O234" s="204" t="s">
        <v>833</v>
      </c>
      <c r="P234" s="205"/>
      <c r="Q234" s="149"/>
    </row>
    <row r="235" spans="1:17" ht="12.75" customHeight="1">
      <c r="A235" s="186" t="s">
        <v>1854</v>
      </c>
      <c r="B235" s="196"/>
      <c r="C235" s="197" t="s">
        <v>1915</v>
      </c>
      <c r="D235" s="198" t="s">
        <v>3476</v>
      </c>
      <c r="E235" s="199" t="s">
        <v>2834</v>
      </c>
      <c r="F235" s="199" t="s">
        <v>2798</v>
      </c>
      <c r="G235" s="199" t="s">
        <v>2845</v>
      </c>
      <c r="H235" s="199" t="s">
        <v>3872</v>
      </c>
      <c r="I235" s="199"/>
      <c r="J235" s="199"/>
      <c r="K235" s="199"/>
      <c r="L235" s="199"/>
      <c r="M235" s="199"/>
      <c r="N235" s="200"/>
      <c r="O235" s="206"/>
      <c r="P235" s="207"/>
      <c r="Q235" s="149"/>
    </row>
    <row r="236" spans="1:17" ht="12.75" customHeight="1">
      <c r="A236" s="190"/>
      <c r="B236" s="191">
        <v>80</v>
      </c>
      <c r="C236" s="192" t="s">
        <v>2651</v>
      </c>
      <c r="D236" s="193" t="s">
        <v>3514</v>
      </c>
      <c r="E236" s="194" t="s">
        <v>3515</v>
      </c>
      <c r="F236" s="194" t="s">
        <v>3516</v>
      </c>
      <c r="G236" s="194" t="s">
        <v>1313</v>
      </c>
      <c r="H236" s="194" t="s">
        <v>4228</v>
      </c>
      <c r="I236" s="194"/>
      <c r="J236" s="194"/>
      <c r="K236" s="194"/>
      <c r="L236" s="194"/>
      <c r="M236" s="194"/>
      <c r="N236" s="195"/>
      <c r="O236" s="204"/>
      <c r="P236" s="205"/>
      <c r="Q236" s="149"/>
    </row>
    <row r="237" spans="1:17" ht="12.75" customHeight="1">
      <c r="A237" s="186" t="s">
        <v>1843</v>
      </c>
      <c r="B237" s="196"/>
      <c r="C237" s="197" t="s">
        <v>1867</v>
      </c>
      <c r="D237" s="198" t="s">
        <v>2912</v>
      </c>
      <c r="E237" s="199" t="s">
        <v>3517</v>
      </c>
      <c r="F237" s="199" t="s">
        <v>3518</v>
      </c>
      <c r="G237" s="199" t="s">
        <v>613</v>
      </c>
      <c r="H237" s="199" t="s">
        <v>4229</v>
      </c>
      <c r="I237" s="199"/>
      <c r="J237" s="199"/>
      <c r="K237" s="199"/>
      <c r="L237" s="199"/>
      <c r="M237" s="199"/>
      <c r="N237" s="200"/>
      <c r="O237" s="206"/>
      <c r="P237" s="207"/>
      <c r="Q237" s="149"/>
    </row>
    <row r="238" spans="1:17" ht="12.75" customHeight="1">
      <c r="A238" s="190"/>
      <c r="B238" s="191">
        <v>43</v>
      </c>
      <c r="C238" s="192" t="s">
        <v>2615</v>
      </c>
      <c r="D238" s="193" t="s">
        <v>2841</v>
      </c>
      <c r="E238" s="194" t="s">
        <v>2842</v>
      </c>
      <c r="F238" s="194" t="s">
        <v>2843</v>
      </c>
      <c r="G238" s="194" t="s">
        <v>1276</v>
      </c>
      <c r="H238" s="194" t="s">
        <v>4230</v>
      </c>
      <c r="I238" s="194"/>
      <c r="J238" s="194"/>
      <c r="K238" s="194"/>
      <c r="L238" s="194"/>
      <c r="M238" s="194"/>
      <c r="N238" s="195"/>
      <c r="O238" s="204" t="s">
        <v>1611</v>
      </c>
      <c r="P238" s="205"/>
      <c r="Q238" s="149"/>
    </row>
    <row r="239" spans="1:17" ht="12.75" customHeight="1">
      <c r="A239" s="186" t="s">
        <v>1847</v>
      </c>
      <c r="B239" s="196"/>
      <c r="C239" s="197" t="s">
        <v>2109</v>
      </c>
      <c r="D239" s="198" t="s">
        <v>3484</v>
      </c>
      <c r="E239" s="199" t="s">
        <v>2853</v>
      </c>
      <c r="F239" s="199" t="s">
        <v>2906</v>
      </c>
      <c r="G239" s="199" t="s">
        <v>2798</v>
      </c>
      <c r="H239" s="199" t="s">
        <v>3598</v>
      </c>
      <c r="I239" s="199"/>
      <c r="J239" s="199"/>
      <c r="K239" s="199"/>
      <c r="L239" s="199"/>
      <c r="M239" s="199"/>
      <c r="N239" s="200"/>
      <c r="O239" s="206"/>
      <c r="P239" s="207"/>
      <c r="Q239" s="149"/>
    </row>
    <row r="240" spans="1:17" ht="12.75" customHeight="1">
      <c r="A240" s="190"/>
      <c r="B240" s="191">
        <v>100</v>
      </c>
      <c r="C240" s="192" t="s">
        <v>2671</v>
      </c>
      <c r="D240" s="193" t="s">
        <v>2864</v>
      </c>
      <c r="E240" s="194" t="s">
        <v>3594</v>
      </c>
      <c r="F240" s="194" t="s">
        <v>3595</v>
      </c>
      <c r="G240" s="194" t="s">
        <v>1329</v>
      </c>
      <c r="H240" s="194" t="s">
        <v>0</v>
      </c>
      <c r="I240" s="194"/>
      <c r="J240" s="194"/>
      <c r="K240" s="194"/>
      <c r="L240" s="194"/>
      <c r="M240" s="194"/>
      <c r="N240" s="195"/>
      <c r="O240" s="204" t="s">
        <v>832</v>
      </c>
      <c r="P240" s="205"/>
      <c r="Q240" s="149"/>
    </row>
    <row r="241" spans="1:17" ht="12.75" customHeight="1">
      <c r="A241" s="186" t="s">
        <v>1846</v>
      </c>
      <c r="B241" s="196"/>
      <c r="C241" s="197" t="s">
        <v>2139</v>
      </c>
      <c r="D241" s="198" t="s">
        <v>3550</v>
      </c>
      <c r="E241" s="199" t="s">
        <v>3562</v>
      </c>
      <c r="F241" s="199" t="s">
        <v>3596</v>
      </c>
      <c r="G241" s="199" t="s">
        <v>616</v>
      </c>
      <c r="H241" s="199" t="s">
        <v>1</v>
      </c>
      <c r="I241" s="199"/>
      <c r="J241" s="199"/>
      <c r="K241" s="199"/>
      <c r="L241" s="199"/>
      <c r="M241" s="199"/>
      <c r="N241" s="200"/>
      <c r="O241" s="206"/>
      <c r="P241" s="207"/>
      <c r="Q241" s="149"/>
    </row>
    <row r="242" spans="1:17" ht="12.75" customHeight="1">
      <c r="A242" s="190"/>
      <c r="B242" s="191">
        <v>96</v>
      </c>
      <c r="C242" s="192" t="s">
        <v>2667</v>
      </c>
      <c r="D242" s="193" t="s">
        <v>2914</v>
      </c>
      <c r="E242" s="194" t="s">
        <v>3538</v>
      </c>
      <c r="F242" s="194" t="s">
        <v>3539</v>
      </c>
      <c r="G242" s="194" t="s">
        <v>1360</v>
      </c>
      <c r="H242" s="194" t="s">
        <v>2</v>
      </c>
      <c r="I242" s="194"/>
      <c r="J242" s="194"/>
      <c r="K242" s="194"/>
      <c r="L242" s="194"/>
      <c r="M242" s="194"/>
      <c r="N242" s="195"/>
      <c r="O242" s="204" t="s">
        <v>3679</v>
      </c>
      <c r="P242" s="205"/>
      <c r="Q242" s="149"/>
    </row>
    <row r="243" spans="1:17" ht="12.75" customHeight="1">
      <c r="A243" s="186" t="s">
        <v>1830</v>
      </c>
      <c r="B243" s="196"/>
      <c r="C243" s="197" t="s">
        <v>2228</v>
      </c>
      <c r="D243" s="198" t="s">
        <v>753</v>
      </c>
      <c r="E243" s="199" t="s">
        <v>3524</v>
      </c>
      <c r="F243" s="199" t="s">
        <v>3646</v>
      </c>
      <c r="G243" s="199" t="s">
        <v>623</v>
      </c>
      <c r="H243" s="199" t="s">
        <v>3</v>
      </c>
      <c r="I243" s="199"/>
      <c r="J243" s="199"/>
      <c r="K243" s="199"/>
      <c r="L243" s="199"/>
      <c r="M243" s="199"/>
      <c r="N243" s="200"/>
      <c r="O243" s="206"/>
      <c r="P243" s="207"/>
      <c r="Q243" s="149"/>
    </row>
    <row r="244" spans="1:17" ht="12.75" customHeight="1">
      <c r="A244" s="190"/>
      <c r="B244" s="191">
        <v>90</v>
      </c>
      <c r="C244" s="192" t="s">
        <v>2661</v>
      </c>
      <c r="D244" s="193" t="s">
        <v>3566</v>
      </c>
      <c r="E244" s="194" t="s">
        <v>3567</v>
      </c>
      <c r="F244" s="194" t="s">
        <v>3568</v>
      </c>
      <c r="G244" s="194" t="s">
        <v>1433</v>
      </c>
      <c r="H244" s="194" t="s">
        <v>4</v>
      </c>
      <c r="I244" s="194"/>
      <c r="J244" s="194"/>
      <c r="K244" s="194"/>
      <c r="L244" s="194"/>
      <c r="M244" s="194"/>
      <c r="N244" s="195"/>
      <c r="O244" s="204" t="s">
        <v>832</v>
      </c>
      <c r="P244" s="205"/>
      <c r="Q244" s="149"/>
    </row>
    <row r="245" spans="1:17" ht="12.75" customHeight="1">
      <c r="A245" s="186" t="s">
        <v>1831</v>
      </c>
      <c r="B245" s="196"/>
      <c r="C245" s="197" t="s">
        <v>2146</v>
      </c>
      <c r="D245" s="198" t="s">
        <v>458</v>
      </c>
      <c r="E245" s="199" t="s">
        <v>917</v>
      </c>
      <c r="F245" s="199" t="s">
        <v>494</v>
      </c>
      <c r="G245" s="199" t="s">
        <v>638</v>
      </c>
      <c r="H245" s="199" t="s">
        <v>4001</v>
      </c>
      <c r="I245" s="199"/>
      <c r="J245" s="199"/>
      <c r="K245" s="199"/>
      <c r="L245" s="199"/>
      <c r="M245" s="199"/>
      <c r="N245" s="200"/>
      <c r="O245" s="206"/>
      <c r="P245" s="207"/>
      <c r="Q245" s="149"/>
    </row>
    <row r="246" spans="1:17" ht="12.75" customHeight="1">
      <c r="A246" s="190"/>
      <c r="B246" s="191">
        <v>92</v>
      </c>
      <c r="C246" s="192" t="s">
        <v>2663</v>
      </c>
      <c r="D246" s="193" t="s">
        <v>3578</v>
      </c>
      <c r="E246" s="194" t="s">
        <v>3579</v>
      </c>
      <c r="F246" s="194" t="s">
        <v>3580</v>
      </c>
      <c r="G246" s="194" t="s">
        <v>1462</v>
      </c>
      <c r="H246" s="194" t="s">
        <v>5</v>
      </c>
      <c r="I246" s="194"/>
      <c r="J246" s="194"/>
      <c r="K246" s="194"/>
      <c r="L246" s="194"/>
      <c r="M246" s="194"/>
      <c r="N246" s="195"/>
      <c r="O246" s="204" t="s">
        <v>832</v>
      </c>
      <c r="P246" s="205"/>
      <c r="Q246" s="149"/>
    </row>
    <row r="247" spans="1:17" ht="12.75" customHeight="1">
      <c r="A247" s="186" t="s">
        <v>1831</v>
      </c>
      <c r="B247" s="196"/>
      <c r="C247" s="197" t="s">
        <v>1983</v>
      </c>
      <c r="D247" s="198" t="s">
        <v>765</v>
      </c>
      <c r="E247" s="199" t="s">
        <v>536</v>
      </c>
      <c r="F247" s="199" t="s">
        <v>538</v>
      </c>
      <c r="G247" s="199" t="s">
        <v>646</v>
      </c>
      <c r="H247" s="199" t="s">
        <v>3622</v>
      </c>
      <c r="I247" s="199"/>
      <c r="J247" s="199"/>
      <c r="K247" s="199"/>
      <c r="L247" s="199"/>
      <c r="M247" s="199"/>
      <c r="N247" s="200"/>
      <c r="O247" s="206"/>
      <c r="P247" s="207"/>
      <c r="Q247" s="149"/>
    </row>
    <row r="248" spans="1:17" ht="12.75" customHeight="1">
      <c r="A248" s="190"/>
      <c r="B248" s="191">
        <v>106</v>
      </c>
      <c r="C248" s="192" t="s">
        <v>2677</v>
      </c>
      <c r="D248" s="193" t="s">
        <v>3648</v>
      </c>
      <c r="E248" s="194" t="s">
        <v>3649</v>
      </c>
      <c r="F248" s="194" t="s">
        <v>3650</v>
      </c>
      <c r="G248" s="194" t="s">
        <v>1382</v>
      </c>
      <c r="H248" s="194" t="s">
        <v>6</v>
      </c>
      <c r="I248" s="194"/>
      <c r="J248" s="194"/>
      <c r="K248" s="194"/>
      <c r="L248" s="194"/>
      <c r="M248" s="194"/>
      <c r="N248" s="195"/>
      <c r="O248" s="204" t="s">
        <v>3679</v>
      </c>
      <c r="P248" s="205"/>
      <c r="Q248" s="149"/>
    </row>
    <row r="249" spans="1:17" ht="12.75" customHeight="1">
      <c r="A249" s="186" t="s">
        <v>1830</v>
      </c>
      <c r="B249" s="196"/>
      <c r="C249" s="197" t="s">
        <v>2120</v>
      </c>
      <c r="D249" s="198" t="s">
        <v>755</v>
      </c>
      <c r="E249" s="199" t="s">
        <v>406</v>
      </c>
      <c r="F249" s="199" t="s">
        <v>407</v>
      </c>
      <c r="G249" s="199" t="s">
        <v>628</v>
      </c>
      <c r="H249" s="199" t="s">
        <v>7</v>
      </c>
      <c r="I249" s="199"/>
      <c r="J249" s="199"/>
      <c r="K249" s="199"/>
      <c r="L249" s="199"/>
      <c r="M249" s="199"/>
      <c r="N249" s="200"/>
      <c r="O249" s="206"/>
      <c r="P249" s="207"/>
      <c r="Q249" s="149"/>
    </row>
    <row r="250" spans="1:17" ht="12.75" customHeight="1">
      <c r="A250" s="190"/>
      <c r="B250" s="191">
        <v>65</v>
      </c>
      <c r="C250" s="192" t="s">
        <v>2637</v>
      </c>
      <c r="D250" s="193" t="s">
        <v>2921</v>
      </c>
      <c r="E250" s="194" t="s">
        <v>2922</v>
      </c>
      <c r="F250" s="194" t="s">
        <v>2923</v>
      </c>
      <c r="G250" s="194" t="s">
        <v>1339</v>
      </c>
      <c r="H250" s="194" t="s">
        <v>3825</v>
      </c>
      <c r="I250" s="194"/>
      <c r="J250" s="194"/>
      <c r="K250" s="194"/>
      <c r="L250" s="194"/>
      <c r="M250" s="194"/>
      <c r="N250" s="195"/>
      <c r="O250" s="204" t="s">
        <v>3679</v>
      </c>
      <c r="P250" s="205"/>
      <c r="Q250" s="149"/>
    </row>
    <row r="251" spans="1:17" ht="12.75" customHeight="1">
      <c r="A251" s="186" t="s">
        <v>1854</v>
      </c>
      <c r="B251" s="196"/>
      <c r="C251" s="197" t="s">
        <v>1950</v>
      </c>
      <c r="D251" s="198" t="s">
        <v>2875</v>
      </c>
      <c r="E251" s="199" t="s">
        <v>3503</v>
      </c>
      <c r="F251" s="199" t="s">
        <v>3592</v>
      </c>
      <c r="G251" s="199" t="s">
        <v>2924</v>
      </c>
      <c r="H251" s="199" t="s">
        <v>8</v>
      </c>
      <c r="I251" s="199"/>
      <c r="J251" s="199"/>
      <c r="K251" s="199"/>
      <c r="L251" s="199"/>
      <c r="M251" s="199"/>
      <c r="N251" s="200"/>
      <c r="O251" s="206"/>
      <c r="P251" s="207"/>
      <c r="Q251" s="149"/>
    </row>
    <row r="252" spans="1:17" ht="12.75" customHeight="1">
      <c r="A252" s="190"/>
      <c r="B252" s="191">
        <v>133</v>
      </c>
      <c r="C252" s="192" t="s">
        <v>2704</v>
      </c>
      <c r="D252" s="193" t="s">
        <v>498</v>
      </c>
      <c r="E252" s="194" t="s">
        <v>2923</v>
      </c>
      <c r="F252" s="194" t="s">
        <v>499</v>
      </c>
      <c r="G252" s="194" t="s">
        <v>1525</v>
      </c>
      <c r="H252" s="194" t="s">
        <v>9</v>
      </c>
      <c r="I252" s="194"/>
      <c r="J252" s="194"/>
      <c r="K252" s="194"/>
      <c r="L252" s="194"/>
      <c r="M252" s="194"/>
      <c r="N252" s="195"/>
      <c r="O252" s="204" t="s">
        <v>833</v>
      </c>
      <c r="P252" s="205"/>
      <c r="Q252" s="149"/>
    </row>
    <row r="253" spans="1:17" ht="12.75" customHeight="1">
      <c r="A253" s="186" t="s">
        <v>1845</v>
      </c>
      <c r="B253" s="196"/>
      <c r="C253" s="197" t="s">
        <v>2041</v>
      </c>
      <c r="D253" s="198" t="s">
        <v>770</v>
      </c>
      <c r="E253" s="199" t="s">
        <v>931</v>
      </c>
      <c r="F253" s="199" t="s">
        <v>434</v>
      </c>
      <c r="G253" s="199" t="s">
        <v>660</v>
      </c>
      <c r="H253" s="199" t="s">
        <v>10</v>
      </c>
      <c r="I253" s="199"/>
      <c r="J253" s="199"/>
      <c r="K253" s="199"/>
      <c r="L253" s="199"/>
      <c r="M253" s="199"/>
      <c r="N253" s="200"/>
      <c r="O253" s="206"/>
      <c r="P253" s="207"/>
      <c r="Q253" s="149"/>
    </row>
    <row r="254" spans="1:17" ht="12.75" customHeight="1">
      <c r="A254" s="190"/>
      <c r="B254" s="191">
        <v>138</v>
      </c>
      <c r="C254" s="192" t="s">
        <v>2709</v>
      </c>
      <c r="D254" s="193" t="s">
        <v>535</v>
      </c>
      <c r="E254" s="194" t="s">
        <v>2810</v>
      </c>
      <c r="F254" s="194" t="s">
        <v>482</v>
      </c>
      <c r="G254" s="194" t="s">
        <v>1333</v>
      </c>
      <c r="H254" s="194" t="s">
        <v>11</v>
      </c>
      <c r="I254" s="194"/>
      <c r="J254" s="194"/>
      <c r="K254" s="194"/>
      <c r="L254" s="194"/>
      <c r="M254" s="194"/>
      <c r="N254" s="195"/>
      <c r="O254" s="204" t="s">
        <v>833</v>
      </c>
      <c r="P254" s="205"/>
      <c r="Q254" s="149"/>
    </row>
    <row r="255" spans="1:17" ht="12.75" customHeight="1">
      <c r="A255" s="186" t="s">
        <v>1831</v>
      </c>
      <c r="B255" s="196"/>
      <c r="C255" s="197" t="s">
        <v>2243</v>
      </c>
      <c r="D255" s="198" t="s">
        <v>761</v>
      </c>
      <c r="E255" s="199" t="s">
        <v>920</v>
      </c>
      <c r="F255" s="199" t="s">
        <v>3583</v>
      </c>
      <c r="G255" s="199" t="s">
        <v>540</v>
      </c>
      <c r="H255" s="199" t="s">
        <v>12</v>
      </c>
      <c r="I255" s="199"/>
      <c r="J255" s="199"/>
      <c r="K255" s="199"/>
      <c r="L255" s="199"/>
      <c r="M255" s="199"/>
      <c r="N255" s="200"/>
      <c r="O255" s="206"/>
      <c r="P255" s="207"/>
      <c r="Q255" s="149"/>
    </row>
    <row r="256" spans="1:17" ht="12.75" customHeight="1">
      <c r="A256" s="190"/>
      <c r="B256" s="191">
        <v>105</v>
      </c>
      <c r="C256" s="192" t="s">
        <v>2676</v>
      </c>
      <c r="D256" s="193" t="s">
        <v>410</v>
      </c>
      <c r="E256" s="194" t="s">
        <v>411</v>
      </c>
      <c r="F256" s="194" t="s">
        <v>412</v>
      </c>
      <c r="G256" s="194" t="s">
        <v>1416</v>
      </c>
      <c r="H256" s="194" t="s">
        <v>13</v>
      </c>
      <c r="I256" s="194"/>
      <c r="J256" s="194"/>
      <c r="K256" s="194"/>
      <c r="L256" s="194"/>
      <c r="M256" s="194"/>
      <c r="N256" s="195"/>
      <c r="O256" s="204" t="s">
        <v>14</v>
      </c>
      <c r="P256" s="205"/>
      <c r="Q256" s="149"/>
    </row>
    <row r="257" spans="1:17" ht="12.75" customHeight="1">
      <c r="A257" s="186" t="s">
        <v>1831</v>
      </c>
      <c r="B257" s="196"/>
      <c r="C257" s="197" t="s">
        <v>2196</v>
      </c>
      <c r="D257" s="198" t="s">
        <v>3633</v>
      </c>
      <c r="E257" s="199" t="s">
        <v>3644</v>
      </c>
      <c r="F257" s="199" t="s">
        <v>3571</v>
      </c>
      <c r="G257" s="199" t="s">
        <v>634</v>
      </c>
      <c r="H257" s="199" t="s">
        <v>15</v>
      </c>
      <c r="I257" s="199"/>
      <c r="J257" s="199"/>
      <c r="K257" s="199"/>
      <c r="L257" s="199"/>
      <c r="M257" s="199"/>
      <c r="N257" s="200"/>
      <c r="O257" s="206"/>
      <c r="P257" s="207"/>
      <c r="Q257" s="149"/>
    </row>
    <row r="258" spans="1:17" ht="12.75" customHeight="1">
      <c r="A258" s="190"/>
      <c r="B258" s="191">
        <v>12</v>
      </c>
      <c r="C258" s="192" t="s">
        <v>2562</v>
      </c>
      <c r="D258" s="193" t="s">
        <v>2563</v>
      </c>
      <c r="E258" s="194" t="s">
        <v>2564</v>
      </c>
      <c r="F258" s="194" t="s">
        <v>2565</v>
      </c>
      <c r="G258" s="194" t="s">
        <v>1238</v>
      </c>
      <c r="H258" s="194"/>
      <c r="I258" s="194"/>
      <c r="J258" s="194"/>
      <c r="K258" s="194"/>
      <c r="L258" s="194"/>
      <c r="M258" s="194"/>
      <c r="N258" s="195"/>
      <c r="O258" s="204" t="s">
        <v>3678</v>
      </c>
      <c r="P258" s="205"/>
      <c r="Q258" s="149"/>
    </row>
    <row r="259" spans="1:17" ht="12.75" customHeight="1">
      <c r="A259" s="186" t="s">
        <v>1701</v>
      </c>
      <c r="B259" s="196"/>
      <c r="C259" s="197" t="s">
        <v>1882</v>
      </c>
      <c r="D259" s="198" t="s">
        <v>2582</v>
      </c>
      <c r="E259" s="199" t="s">
        <v>2729</v>
      </c>
      <c r="F259" s="199" t="s">
        <v>2566</v>
      </c>
      <c r="G259" s="199" t="s">
        <v>1240</v>
      </c>
      <c r="H259" s="199"/>
      <c r="I259" s="199"/>
      <c r="J259" s="199"/>
      <c r="K259" s="199"/>
      <c r="L259" s="199"/>
      <c r="M259" s="199"/>
      <c r="N259" s="200"/>
      <c r="O259" s="206"/>
      <c r="P259" s="207"/>
      <c r="Q259" s="149"/>
    </row>
    <row r="260" spans="1:17" ht="12.75" customHeight="1">
      <c r="A260" s="190"/>
      <c r="B260" s="191">
        <v>15</v>
      </c>
      <c r="C260" s="192" t="s">
        <v>2579</v>
      </c>
      <c r="D260" s="193" t="s">
        <v>2575</v>
      </c>
      <c r="E260" s="194" t="s">
        <v>2580</v>
      </c>
      <c r="F260" s="194" t="s">
        <v>2581</v>
      </c>
      <c r="G260" s="194" t="s">
        <v>1256</v>
      </c>
      <c r="H260" s="194"/>
      <c r="I260" s="194"/>
      <c r="J260" s="194"/>
      <c r="K260" s="194"/>
      <c r="L260" s="194"/>
      <c r="M260" s="194"/>
      <c r="N260" s="195"/>
      <c r="O260" s="204" t="s">
        <v>833</v>
      </c>
      <c r="P260" s="205"/>
      <c r="Q260" s="149"/>
    </row>
    <row r="261" spans="1:17" ht="12.75" customHeight="1">
      <c r="A261" s="186" t="s">
        <v>1701</v>
      </c>
      <c r="B261" s="196"/>
      <c r="C261" s="197" t="s">
        <v>1896</v>
      </c>
      <c r="D261" s="198" t="s">
        <v>2741</v>
      </c>
      <c r="E261" s="199" t="s">
        <v>2777</v>
      </c>
      <c r="F261" s="199" t="s">
        <v>2757</v>
      </c>
      <c r="G261" s="199" t="s">
        <v>1257</v>
      </c>
      <c r="H261" s="199"/>
      <c r="I261" s="199"/>
      <c r="J261" s="199"/>
      <c r="K261" s="199"/>
      <c r="L261" s="199"/>
      <c r="M261" s="199"/>
      <c r="N261" s="200"/>
      <c r="O261" s="206"/>
      <c r="P261" s="207"/>
      <c r="Q261" s="149"/>
    </row>
    <row r="262" spans="1:17" ht="12.75" customHeight="1">
      <c r="A262" s="190"/>
      <c r="B262" s="191">
        <v>35</v>
      </c>
      <c r="C262" s="192" t="s">
        <v>2607</v>
      </c>
      <c r="D262" s="193" t="s">
        <v>2826</v>
      </c>
      <c r="E262" s="194" t="s">
        <v>2827</v>
      </c>
      <c r="F262" s="194" t="s">
        <v>2828</v>
      </c>
      <c r="G262" s="194" t="s">
        <v>1273</v>
      </c>
      <c r="H262" s="194"/>
      <c r="I262" s="194"/>
      <c r="J262" s="194"/>
      <c r="K262" s="194"/>
      <c r="L262" s="194"/>
      <c r="M262" s="194"/>
      <c r="N262" s="195"/>
      <c r="O262" s="204" t="s">
        <v>832</v>
      </c>
      <c r="P262" s="205"/>
      <c r="Q262" s="149"/>
    </row>
    <row r="263" spans="1:17" ht="12.75" customHeight="1">
      <c r="A263" s="186" t="s">
        <v>1829</v>
      </c>
      <c r="B263" s="196"/>
      <c r="C263" s="197" t="s">
        <v>2096</v>
      </c>
      <c r="D263" s="198" t="s">
        <v>2880</v>
      </c>
      <c r="E263" s="199" t="s">
        <v>2829</v>
      </c>
      <c r="F263" s="199" t="s">
        <v>2806</v>
      </c>
      <c r="G263" s="199" t="s">
        <v>1294</v>
      </c>
      <c r="H263" s="199"/>
      <c r="I263" s="199"/>
      <c r="J263" s="199"/>
      <c r="K263" s="199"/>
      <c r="L263" s="199"/>
      <c r="M263" s="199"/>
      <c r="N263" s="200"/>
      <c r="O263" s="206"/>
      <c r="P263" s="207"/>
      <c r="Q263" s="149"/>
    </row>
    <row r="264" spans="1:17" ht="12.75" customHeight="1">
      <c r="A264" s="190"/>
      <c r="B264" s="191">
        <v>50</v>
      </c>
      <c r="C264" s="192" t="s">
        <v>2622</v>
      </c>
      <c r="D264" s="193" t="s">
        <v>2857</v>
      </c>
      <c r="E264" s="194" t="s">
        <v>2858</v>
      </c>
      <c r="F264" s="194" t="s">
        <v>2810</v>
      </c>
      <c r="G264" s="194" t="s">
        <v>1296</v>
      </c>
      <c r="H264" s="194"/>
      <c r="I264" s="194"/>
      <c r="J264" s="194"/>
      <c r="K264" s="194"/>
      <c r="L264" s="194"/>
      <c r="M264" s="194"/>
      <c r="N264" s="195"/>
      <c r="O264" s="204" t="s">
        <v>16</v>
      </c>
      <c r="P264" s="205"/>
      <c r="Q264" s="149"/>
    </row>
    <row r="265" spans="1:17" ht="12.75" customHeight="1">
      <c r="A265" s="186" t="s">
        <v>1854</v>
      </c>
      <c r="B265" s="196"/>
      <c r="C265" s="197" t="s">
        <v>1915</v>
      </c>
      <c r="D265" s="198" t="s">
        <v>2840</v>
      </c>
      <c r="E265" s="199" t="s">
        <v>2855</v>
      </c>
      <c r="F265" s="199" t="s">
        <v>2835</v>
      </c>
      <c r="G265" s="199" t="s">
        <v>2786</v>
      </c>
      <c r="H265" s="199"/>
      <c r="I265" s="199"/>
      <c r="J265" s="199"/>
      <c r="K265" s="199"/>
      <c r="L265" s="199"/>
      <c r="M265" s="199"/>
      <c r="N265" s="200"/>
      <c r="O265" s="206"/>
      <c r="P265" s="207"/>
      <c r="Q265" s="149"/>
    </row>
    <row r="266" spans="1:17" ht="12.75" customHeight="1">
      <c r="A266" s="190"/>
      <c r="B266" s="191">
        <v>51</v>
      </c>
      <c r="C266" s="192" t="s">
        <v>2623</v>
      </c>
      <c r="D266" s="193" t="s">
        <v>2859</v>
      </c>
      <c r="E266" s="194" t="s">
        <v>2860</v>
      </c>
      <c r="F266" s="194" t="s">
        <v>2861</v>
      </c>
      <c r="G266" s="194" t="s">
        <v>1319</v>
      </c>
      <c r="H266" s="194"/>
      <c r="I266" s="194"/>
      <c r="J266" s="194"/>
      <c r="K266" s="194"/>
      <c r="L266" s="194"/>
      <c r="M266" s="194"/>
      <c r="N266" s="195"/>
      <c r="O266" s="204" t="s">
        <v>1611</v>
      </c>
      <c r="P266" s="205"/>
      <c r="Q266" s="149"/>
    </row>
    <row r="267" spans="1:17" ht="12.75" customHeight="1">
      <c r="A267" s="186" t="s">
        <v>1845</v>
      </c>
      <c r="B267" s="196"/>
      <c r="C267" s="197" t="s">
        <v>2096</v>
      </c>
      <c r="D267" s="198" t="s">
        <v>2888</v>
      </c>
      <c r="E267" s="199" t="s">
        <v>3477</v>
      </c>
      <c r="F267" s="199" t="s">
        <v>3513</v>
      </c>
      <c r="G267" s="199" t="s">
        <v>615</v>
      </c>
      <c r="H267" s="199"/>
      <c r="I267" s="199"/>
      <c r="J267" s="199"/>
      <c r="K267" s="199"/>
      <c r="L267" s="199"/>
      <c r="M267" s="199"/>
      <c r="N267" s="200"/>
      <c r="O267" s="206"/>
      <c r="P267" s="207"/>
      <c r="Q267" s="149"/>
    </row>
    <row r="268" spans="1:17" ht="12.75" customHeight="1">
      <c r="A268" s="190"/>
      <c r="B268" s="191">
        <v>86</v>
      </c>
      <c r="C268" s="192" t="s">
        <v>2657</v>
      </c>
      <c r="D268" s="193" t="s">
        <v>3527</v>
      </c>
      <c r="E268" s="194" t="s">
        <v>3528</v>
      </c>
      <c r="F268" s="194" t="s">
        <v>3529</v>
      </c>
      <c r="G268" s="194" t="s">
        <v>1343</v>
      </c>
      <c r="H268" s="194"/>
      <c r="I268" s="194"/>
      <c r="J268" s="194"/>
      <c r="K268" s="194"/>
      <c r="L268" s="194"/>
      <c r="M268" s="194"/>
      <c r="N268" s="195"/>
      <c r="O268" s="204" t="s">
        <v>3679</v>
      </c>
      <c r="P268" s="205"/>
      <c r="Q268" s="149"/>
    </row>
    <row r="269" spans="1:17" ht="12.75" customHeight="1">
      <c r="A269" s="186" t="s">
        <v>1831</v>
      </c>
      <c r="B269" s="196"/>
      <c r="C269" s="197" t="s">
        <v>1975</v>
      </c>
      <c r="D269" s="198" t="s">
        <v>749</v>
      </c>
      <c r="E269" s="199" t="s">
        <v>3571</v>
      </c>
      <c r="F269" s="199" t="s">
        <v>3530</v>
      </c>
      <c r="G269" s="199" t="s">
        <v>752</v>
      </c>
      <c r="H269" s="199"/>
      <c r="I269" s="199"/>
      <c r="J269" s="199"/>
      <c r="K269" s="199"/>
      <c r="L269" s="199"/>
      <c r="M269" s="199"/>
      <c r="N269" s="200"/>
      <c r="O269" s="206"/>
      <c r="P269" s="207"/>
      <c r="Q269" s="149"/>
    </row>
    <row r="270" spans="1:17" ht="12.75" customHeight="1">
      <c r="A270" s="190"/>
      <c r="B270" s="191">
        <v>63</v>
      </c>
      <c r="C270" s="192" t="s">
        <v>2635</v>
      </c>
      <c r="D270" s="193" t="s">
        <v>2927</v>
      </c>
      <c r="E270" s="194" t="s">
        <v>2928</v>
      </c>
      <c r="F270" s="194" t="s">
        <v>2929</v>
      </c>
      <c r="G270" s="194" t="s">
        <v>1366</v>
      </c>
      <c r="H270" s="194"/>
      <c r="I270" s="194"/>
      <c r="J270" s="194"/>
      <c r="K270" s="194"/>
      <c r="L270" s="194"/>
      <c r="M270" s="194"/>
      <c r="N270" s="195"/>
      <c r="O270" s="204" t="s">
        <v>3679</v>
      </c>
      <c r="P270" s="205"/>
      <c r="Q270" s="149"/>
    </row>
    <row r="271" spans="1:17" ht="12.75" customHeight="1">
      <c r="A271" s="186" t="s">
        <v>1831</v>
      </c>
      <c r="B271" s="196"/>
      <c r="C271" s="197" t="s">
        <v>2096</v>
      </c>
      <c r="D271" s="198" t="s">
        <v>751</v>
      </c>
      <c r="E271" s="199" t="s">
        <v>3570</v>
      </c>
      <c r="F271" s="199" t="s">
        <v>3645</v>
      </c>
      <c r="G271" s="199" t="s">
        <v>625</v>
      </c>
      <c r="H271" s="199"/>
      <c r="I271" s="199"/>
      <c r="J271" s="199"/>
      <c r="K271" s="199"/>
      <c r="L271" s="199"/>
      <c r="M271" s="199"/>
      <c r="N271" s="200"/>
      <c r="O271" s="206"/>
      <c r="P271" s="207"/>
      <c r="Q271" s="149"/>
    </row>
    <row r="272" spans="1:17" ht="12.75" customHeight="1">
      <c r="A272" s="190"/>
      <c r="B272" s="191">
        <v>73</v>
      </c>
      <c r="C272" s="192" t="s">
        <v>2644</v>
      </c>
      <c r="D272" s="193" t="s">
        <v>2903</v>
      </c>
      <c r="E272" s="194" t="s">
        <v>3490</v>
      </c>
      <c r="F272" s="194" t="s">
        <v>2838</v>
      </c>
      <c r="G272" s="194" t="s">
        <v>1409</v>
      </c>
      <c r="H272" s="194"/>
      <c r="I272" s="194"/>
      <c r="J272" s="194"/>
      <c r="K272" s="194"/>
      <c r="L272" s="194"/>
      <c r="M272" s="194"/>
      <c r="N272" s="195"/>
      <c r="O272" s="204" t="s">
        <v>1611</v>
      </c>
      <c r="P272" s="205"/>
      <c r="Q272" s="149"/>
    </row>
    <row r="273" spans="1:17" ht="12.75" customHeight="1">
      <c r="A273" s="186" t="s">
        <v>1831</v>
      </c>
      <c r="B273" s="196"/>
      <c r="C273" s="197" t="s">
        <v>2096</v>
      </c>
      <c r="D273" s="198" t="s">
        <v>748</v>
      </c>
      <c r="E273" s="199" t="s">
        <v>3639</v>
      </c>
      <c r="F273" s="199" t="s">
        <v>2895</v>
      </c>
      <c r="G273" s="199" t="s">
        <v>1679</v>
      </c>
      <c r="H273" s="199"/>
      <c r="I273" s="199"/>
      <c r="J273" s="199"/>
      <c r="K273" s="199"/>
      <c r="L273" s="199"/>
      <c r="M273" s="199"/>
      <c r="N273" s="200"/>
      <c r="O273" s="206"/>
      <c r="P273" s="207"/>
      <c r="Q273" s="149"/>
    </row>
    <row r="274" spans="1:17" ht="12.75" customHeight="1">
      <c r="A274" s="190"/>
      <c r="B274" s="191">
        <v>137</v>
      </c>
      <c r="C274" s="192" t="s">
        <v>2708</v>
      </c>
      <c r="D274" s="193" t="s">
        <v>3504</v>
      </c>
      <c r="E274" s="194" t="s">
        <v>926</v>
      </c>
      <c r="F274" s="194" t="s">
        <v>3588</v>
      </c>
      <c r="G274" s="194" t="s">
        <v>1473</v>
      </c>
      <c r="H274" s="194"/>
      <c r="I274" s="194"/>
      <c r="J274" s="194"/>
      <c r="K274" s="194"/>
      <c r="L274" s="194"/>
      <c r="M274" s="194"/>
      <c r="N274" s="195"/>
      <c r="O274" s="204" t="s">
        <v>17</v>
      </c>
      <c r="P274" s="205"/>
      <c r="Q274" s="149"/>
    </row>
    <row r="275" spans="1:17" ht="12.75" customHeight="1">
      <c r="A275" s="186" t="s">
        <v>1831</v>
      </c>
      <c r="B275" s="196"/>
      <c r="C275" s="197" t="s">
        <v>2047</v>
      </c>
      <c r="D275" s="198" t="s">
        <v>516</v>
      </c>
      <c r="E275" s="199" t="s">
        <v>927</v>
      </c>
      <c r="F275" s="199" t="s">
        <v>493</v>
      </c>
      <c r="G275" s="199" t="s">
        <v>649</v>
      </c>
      <c r="H275" s="199"/>
      <c r="I275" s="199"/>
      <c r="J275" s="199"/>
      <c r="K275" s="199"/>
      <c r="L275" s="199"/>
      <c r="M275" s="199"/>
      <c r="N275" s="200"/>
      <c r="O275" s="206"/>
      <c r="P275" s="207"/>
      <c r="Q275" s="149"/>
    </row>
    <row r="276" spans="1:17" ht="12.75" customHeight="1">
      <c r="A276" s="190"/>
      <c r="B276" s="191">
        <v>135</v>
      </c>
      <c r="C276" s="192" t="s">
        <v>2706</v>
      </c>
      <c r="D276" s="193" t="s">
        <v>687</v>
      </c>
      <c r="E276" s="194" t="s">
        <v>3650</v>
      </c>
      <c r="F276" s="194" t="s">
        <v>685</v>
      </c>
      <c r="G276" s="194" t="s">
        <v>1513</v>
      </c>
      <c r="H276" s="194"/>
      <c r="I276" s="194"/>
      <c r="J276" s="194"/>
      <c r="K276" s="194"/>
      <c r="L276" s="194"/>
      <c r="M276" s="194"/>
      <c r="N276" s="195"/>
      <c r="O276" s="204" t="s">
        <v>3679</v>
      </c>
      <c r="P276" s="205"/>
      <c r="Q276" s="149"/>
    </row>
    <row r="277" spans="1:17" ht="12.75" customHeight="1">
      <c r="A277" s="186" t="s">
        <v>1830</v>
      </c>
      <c r="B277" s="196"/>
      <c r="C277" s="197" t="s">
        <v>2204</v>
      </c>
      <c r="D277" s="198" t="s">
        <v>773</v>
      </c>
      <c r="E277" s="199" t="s">
        <v>929</v>
      </c>
      <c r="F277" s="199" t="s">
        <v>686</v>
      </c>
      <c r="G277" s="199" t="s">
        <v>658</v>
      </c>
      <c r="H277" s="199"/>
      <c r="I277" s="199"/>
      <c r="J277" s="199"/>
      <c r="K277" s="199"/>
      <c r="L277" s="199"/>
      <c r="M277" s="199"/>
      <c r="N277" s="200"/>
      <c r="O277" s="206"/>
      <c r="P277" s="207"/>
      <c r="Q277" s="149"/>
    </row>
    <row r="278" spans="1:17" ht="12.75" customHeight="1">
      <c r="A278" s="190"/>
      <c r="B278" s="191">
        <v>151</v>
      </c>
      <c r="C278" s="192" t="s">
        <v>2718</v>
      </c>
      <c r="D278" s="193" t="s">
        <v>729</v>
      </c>
      <c r="E278" s="194" t="s">
        <v>730</v>
      </c>
      <c r="F278" s="194" t="s">
        <v>731</v>
      </c>
      <c r="G278" s="194" t="s">
        <v>1582</v>
      </c>
      <c r="H278" s="194"/>
      <c r="I278" s="194"/>
      <c r="J278" s="194"/>
      <c r="K278" s="194"/>
      <c r="L278" s="194"/>
      <c r="M278" s="194"/>
      <c r="N278" s="195"/>
      <c r="O278" s="204" t="s">
        <v>832</v>
      </c>
      <c r="P278" s="205"/>
      <c r="Q278" s="149"/>
    </row>
    <row r="279" spans="1:17" ht="12.75" customHeight="1">
      <c r="A279" s="186" t="s">
        <v>1792</v>
      </c>
      <c r="B279" s="196"/>
      <c r="C279" s="197" t="s">
        <v>2451</v>
      </c>
      <c r="D279" s="198" t="s">
        <v>797</v>
      </c>
      <c r="E279" s="199" t="s">
        <v>721</v>
      </c>
      <c r="F279" s="199" t="s">
        <v>733</v>
      </c>
      <c r="G279" s="199" t="s">
        <v>727</v>
      </c>
      <c r="H279" s="199"/>
      <c r="I279" s="199"/>
      <c r="J279" s="199"/>
      <c r="K279" s="199"/>
      <c r="L279" s="199"/>
      <c r="M279" s="199"/>
      <c r="N279" s="200"/>
      <c r="O279" s="206"/>
      <c r="P279" s="207"/>
      <c r="Q279" s="149"/>
    </row>
    <row r="280" spans="1:17" ht="12.75" customHeight="1">
      <c r="A280" s="190"/>
      <c r="B280" s="191">
        <v>154</v>
      </c>
      <c r="C280" s="192" t="s">
        <v>2721</v>
      </c>
      <c r="D280" s="193" t="s">
        <v>734</v>
      </c>
      <c r="E280" s="194" t="s">
        <v>735</v>
      </c>
      <c r="F280" s="194" t="s">
        <v>736</v>
      </c>
      <c r="G280" s="194" t="s">
        <v>1588</v>
      </c>
      <c r="H280" s="194"/>
      <c r="I280" s="194"/>
      <c r="J280" s="194"/>
      <c r="K280" s="194"/>
      <c r="L280" s="194"/>
      <c r="M280" s="194"/>
      <c r="N280" s="195"/>
      <c r="O280" s="204" t="s">
        <v>3679</v>
      </c>
      <c r="P280" s="205"/>
      <c r="Q280" s="149"/>
    </row>
    <row r="281" spans="1:17" ht="12.75" customHeight="1">
      <c r="A281" s="186" t="s">
        <v>1792</v>
      </c>
      <c r="B281" s="196"/>
      <c r="C281" s="197" t="s">
        <v>2456</v>
      </c>
      <c r="D281" s="198" t="s">
        <v>798</v>
      </c>
      <c r="E281" s="199" t="s">
        <v>828</v>
      </c>
      <c r="F281" s="199" t="s">
        <v>737</v>
      </c>
      <c r="G281" s="199" t="s">
        <v>1697</v>
      </c>
      <c r="H281" s="199"/>
      <c r="I281" s="199"/>
      <c r="J281" s="199"/>
      <c r="K281" s="199"/>
      <c r="L281" s="199"/>
      <c r="M281" s="199"/>
      <c r="N281" s="200"/>
      <c r="O281" s="206"/>
      <c r="P281" s="207"/>
      <c r="Q281" s="149"/>
    </row>
    <row r="282" spans="1:17" ht="12.75" customHeight="1">
      <c r="A282" s="190"/>
      <c r="B282" s="191">
        <v>134</v>
      </c>
      <c r="C282" s="192" t="s">
        <v>2705</v>
      </c>
      <c r="D282" s="193" t="s">
        <v>524</v>
      </c>
      <c r="E282" s="194" t="s">
        <v>2824</v>
      </c>
      <c r="F282" s="194" t="s">
        <v>525</v>
      </c>
      <c r="G282" s="194" t="s">
        <v>1487</v>
      </c>
      <c r="H282" s="194"/>
      <c r="I282" s="194"/>
      <c r="J282" s="194"/>
      <c r="K282" s="194"/>
      <c r="L282" s="194"/>
      <c r="M282" s="194"/>
      <c r="N282" s="195"/>
      <c r="O282" s="204" t="s">
        <v>1611</v>
      </c>
      <c r="P282" s="205"/>
      <c r="Q282" s="149"/>
    </row>
    <row r="283" spans="1:17" ht="12.75" customHeight="1">
      <c r="A283" s="186" t="s">
        <v>1831</v>
      </c>
      <c r="B283" s="196"/>
      <c r="C283" s="197" t="s">
        <v>2243</v>
      </c>
      <c r="D283" s="198" t="s">
        <v>803</v>
      </c>
      <c r="E283" s="199" t="s">
        <v>3627</v>
      </c>
      <c r="F283" s="199" t="s">
        <v>744</v>
      </c>
      <c r="G283" s="199" t="s">
        <v>666</v>
      </c>
      <c r="H283" s="199"/>
      <c r="I283" s="199"/>
      <c r="J283" s="199"/>
      <c r="K283" s="199"/>
      <c r="L283" s="199"/>
      <c r="M283" s="199"/>
      <c r="N283" s="200"/>
      <c r="O283" s="206"/>
      <c r="P283" s="207"/>
      <c r="Q283" s="149"/>
    </row>
    <row r="284" spans="1:17" ht="12.75" customHeight="1">
      <c r="A284" s="190"/>
      <c r="B284" s="191">
        <v>57</v>
      </c>
      <c r="C284" s="192" t="s">
        <v>2629</v>
      </c>
      <c r="D284" s="193" t="s">
        <v>2908</v>
      </c>
      <c r="E284" s="194" t="s">
        <v>806</v>
      </c>
      <c r="F284" s="194" t="s">
        <v>898</v>
      </c>
      <c r="G284" s="194" t="s">
        <v>1650</v>
      </c>
      <c r="H284" s="194"/>
      <c r="I284" s="194"/>
      <c r="J284" s="194"/>
      <c r="K284" s="194"/>
      <c r="L284" s="194"/>
      <c r="M284" s="194"/>
      <c r="N284" s="195"/>
      <c r="O284" s="204" t="s">
        <v>17</v>
      </c>
      <c r="P284" s="205"/>
      <c r="Q284" s="149"/>
    </row>
    <row r="285" spans="1:17" ht="12.75" customHeight="1">
      <c r="A285" s="186" t="s">
        <v>1843</v>
      </c>
      <c r="B285" s="196"/>
      <c r="C285" s="197" t="s">
        <v>1867</v>
      </c>
      <c r="D285" s="198" t="s">
        <v>758</v>
      </c>
      <c r="E285" s="199" t="s">
        <v>527</v>
      </c>
      <c r="F285" s="199" t="s">
        <v>805</v>
      </c>
      <c r="G285" s="199" t="s">
        <v>783</v>
      </c>
      <c r="H285" s="199"/>
      <c r="I285" s="199"/>
      <c r="J285" s="199"/>
      <c r="K285" s="199"/>
      <c r="L285" s="199"/>
      <c r="M285" s="199"/>
      <c r="N285" s="200"/>
      <c r="O285" s="206"/>
      <c r="P285" s="207"/>
      <c r="Q285" s="149"/>
    </row>
    <row r="286" spans="1:17" ht="12.75" customHeight="1">
      <c r="A286" s="190"/>
      <c r="B286" s="191">
        <v>38</v>
      </c>
      <c r="C286" s="192" t="s">
        <v>2610</v>
      </c>
      <c r="D286" s="193" t="s">
        <v>813</v>
      </c>
      <c r="E286" s="194" t="s">
        <v>900</v>
      </c>
      <c r="F286" s="194" t="s">
        <v>901</v>
      </c>
      <c r="G286" s="194" t="s">
        <v>1654</v>
      </c>
      <c r="H286" s="194"/>
      <c r="I286" s="194"/>
      <c r="J286" s="194"/>
      <c r="K286" s="194"/>
      <c r="L286" s="194"/>
      <c r="M286" s="194"/>
      <c r="N286" s="195"/>
      <c r="O286" s="204" t="s">
        <v>3679</v>
      </c>
      <c r="P286" s="205"/>
      <c r="Q286" s="149"/>
    </row>
    <row r="287" spans="1:17" ht="12.75" customHeight="1">
      <c r="A287" s="186" t="s">
        <v>1846</v>
      </c>
      <c r="B287" s="196"/>
      <c r="C287" s="197" t="s">
        <v>2142</v>
      </c>
      <c r="D287" s="198" t="s">
        <v>3551</v>
      </c>
      <c r="E287" s="199" t="s">
        <v>902</v>
      </c>
      <c r="F287" s="199" t="s">
        <v>903</v>
      </c>
      <c r="G287" s="199" t="s">
        <v>3685</v>
      </c>
      <c r="H287" s="199"/>
      <c r="I287" s="199"/>
      <c r="J287" s="199"/>
      <c r="K287" s="199"/>
      <c r="L287" s="199"/>
      <c r="M287" s="199"/>
      <c r="N287" s="200"/>
      <c r="O287" s="206"/>
      <c r="P287" s="207"/>
      <c r="Q287" s="149"/>
    </row>
    <row r="288" spans="1:17" ht="12.75" customHeight="1">
      <c r="A288" s="190"/>
      <c r="B288" s="191">
        <v>18</v>
      </c>
      <c r="C288" s="192" t="s">
        <v>2590</v>
      </c>
      <c r="D288" s="193" t="s">
        <v>2725</v>
      </c>
      <c r="E288" s="194" t="s">
        <v>2726</v>
      </c>
      <c r="F288" s="194" t="s">
        <v>2727</v>
      </c>
      <c r="G288" s="194"/>
      <c r="H288" s="194"/>
      <c r="I288" s="194"/>
      <c r="J288" s="194"/>
      <c r="K288" s="194"/>
      <c r="L288" s="194"/>
      <c r="M288" s="194"/>
      <c r="N288" s="195"/>
      <c r="O288" s="204" t="s">
        <v>3679</v>
      </c>
      <c r="P288" s="205"/>
      <c r="Q288" s="149"/>
    </row>
    <row r="289" spans="1:17" ht="12.75" customHeight="1">
      <c r="A289" s="186" t="s">
        <v>1701</v>
      </c>
      <c r="B289" s="196"/>
      <c r="C289" s="197" t="s">
        <v>1867</v>
      </c>
      <c r="D289" s="198" t="s">
        <v>2566</v>
      </c>
      <c r="E289" s="199" t="s">
        <v>2567</v>
      </c>
      <c r="F289" s="199" t="s">
        <v>2582</v>
      </c>
      <c r="G289" s="199"/>
      <c r="H289" s="199"/>
      <c r="I289" s="199"/>
      <c r="J289" s="199"/>
      <c r="K289" s="199"/>
      <c r="L289" s="199"/>
      <c r="M289" s="199"/>
      <c r="N289" s="200"/>
      <c r="O289" s="206"/>
      <c r="P289" s="207"/>
      <c r="Q289" s="149"/>
    </row>
    <row r="290" spans="1:17" ht="12.75" customHeight="1">
      <c r="A290" s="190"/>
      <c r="B290" s="191">
        <v>97</v>
      </c>
      <c r="C290" s="192" t="s">
        <v>2668</v>
      </c>
      <c r="D290" s="193" t="s">
        <v>3619</v>
      </c>
      <c r="E290" s="194" t="s">
        <v>3620</v>
      </c>
      <c r="F290" s="194" t="s">
        <v>3621</v>
      </c>
      <c r="G290" s="194"/>
      <c r="H290" s="194"/>
      <c r="I290" s="194"/>
      <c r="J290" s="194"/>
      <c r="K290" s="194"/>
      <c r="L290" s="194"/>
      <c r="M290" s="194"/>
      <c r="N290" s="195"/>
      <c r="O290" s="204" t="s">
        <v>1611</v>
      </c>
      <c r="P290" s="205"/>
      <c r="Q290" s="149"/>
    </row>
    <row r="291" spans="1:17" ht="12.75" customHeight="1">
      <c r="A291" s="186" t="s">
        <v>1846</v>
      </c>
      <c r="B291" s="196"/>
      <c r="C291" s="197" t="s">
        <v>2142</v>
      </c>
      <c r="D291" s="198" t="s">
        <v>471</v>
      </c>
      <c r="E291" s="199" t="s">
        <v>922</v>
      </c>
      <c r="F291" s="199" t="s">
        <v>3622</v>
      </c>
      <c r="G291" s="199"/>
      <c r="H291" s="199"/>
      <c r="I291" s="199"/>
      <c r="J291" s="199"/>
      <c r="K291" s="199"/>
      <c r="L291" s="199"/>
      <c r="M291" s="199"/>
      <c r="N291" s="200"/>
      <c r="O291" s="206"/>
      <c r="P291" s="207"/>
      <c r="Q291" s="149"/>
    </row>
    <row r="292" spans="1:17" ht="12.75" customHeight="1">
      <c r="A292" s="190"/>
      <c r="B292" s="191">
        <v>146</v>
      </c>
      <c r="C292" s="192" t="s">
        <v>2713</v>
      </c>
      <c r="D292" s="193" t="s">
        <v>807</v>
      </c>
      <c r="E292" s="194" t="s">
        <v>808</v>
      </c>
      <c r="F292" s="194"/>
      <c r="G292" s="194"/>
      <c r="H292" s="194"/>
      <c r="I292" s="194"/>
      <c r="J292" s="194"/>
      <c r="K292" s="194"/>
      <c r="L292" s="194"/>
      <c r="M292" s="194"/>
      <c r="N292" s="195"/>
      <c r="O292" s="204" t="s">
        <v>832</v>
      </c>
      <c r="P292" s="205"/>
      <c r="Q292" s="149"/>
    </row>
    <row r="293" spans="1:17" ht="12.75" customHeight="1">
      <c r="A293" s="186" t="s">
        <v>1792</v>
      </c>
      <c r="B293" s="196"/>
      <c r="C293" s="197" t="s">
        <v>2456</v>
      </c>
      <c r="D293" s="198" t="s">
        <v>809</v>
      </c>
      <c r="E293" s="199" t="s">
        <v>714</v>
      </c>
      <c r="F293" s="199"/>
      <c r="G293" s="199"/>
      <c r="H293" s="199"/>
      <c r="I293" s="199"/>
      <c r="J293" s="199"/>
      <c r="K293" s="199"/>
      <c r="L293" s="199"/>
      <c r="M293" s="199"/>
      <c r="N293" s="200"/>
      <c r="O293" s="206"/>
      <c r="P293" s="207"/>
      <c r="Q293" s="149"/>
    </row>
    <row r="294" spans="1:17" ht="12.75" customHeight="1">
      <c r="A294" s="190"/>
      <c r="B294" s="191">
        <v>81</v>
      </c>
      <c r="C294" s="192" t="s">
        <v>2652</v>
      </c>
      <c r="D294" s="193" t="s">
        <v>810</v>
      </c>
      <c r="E294" s="194"/>
      <c r="F294" s="194"/>
      <c r="G294" s="194"/>
      <c r="H294" s="194"/>
      <c r="I294" s="194"/>
      <c r="J294" s="194"/>
      <c r="K294" s="194"/>
      <c r="L294" s="194"/>
      <c r="M294" s="194"/>
      <c r="N294" s="195"/>
      <c r="O294" s="204" t="s">
        <v>832</v>
      </c>
      <c r="P294" s="205"/>
      <c r="Q294" s="149"/>
    </row>
    <row r="295" spans="1:17" ht="12.75" customHeight="1">
      <c r="A295" s="186" t="s">
        <v>1831</v>
      </c>
      <c r="B295" s="196"/>
      <c r="C295" s="197" t="s">
        <v>2241</v>
      </c>
      <c r="D295" s="198" t="s">
        <v>3482</v>
      </c>
      <c r="E295" s="199"/>
      <c r="F295" s="199"/>
      <c r="G295" s="199"/>
      <c r="H295" s="199"/>
      <c r="I295" s="199"/>
      <c r="J295" s="199"/>
      <c r="K295" s="199"/>
      <c r="L295" s="199"/>
      <c r="M295" s="199"/>
      <c r="N295" s="200"/>
      <c r="O295" s="206"/>
      <c r="P295" s="207"/>
      <c r="Q295" s="149"/>
    </row>
    <row r="296" spans="1:17" ht="12.75" customHeight="1">
      <c r="A296" s="190"/>
      <c r="B296" s="191">
        <v>77</v>
      </c>
      <c r="C296" s="192" t="s">
        <v>2648</v>
      </c>
      <c r="D296" s="193" t="s">
        <v>811</v>
      </c>
      <c r="E296" s="194"/>
      <c r="F296" s="194"/>
      <c r="G296" s="194"/>
      <c r="H296" s="194"/>
      <c r="I296" s="194"/>
      <c r="J296" s="194"/>
      <c r="K296" s="194"/>
      <c r="L296" s="194"/>
      <c r="M296" s="194"/>
      <c r="N296" s="195"/>
      <c r="O296" s="204" t="s">
        <v>3679</v>
      </c>
      <c r="P296" s="205"/>
      <c r="Q296" s="149"/>
    </row>
    <row r="297" spans="1:17" ht="12.75" customHeight="1">
      <c r="A297" s="186" t="s">
        <v>1847</v>
      </c>
      <c r="B297" s="196"/>
      <c r="C297" s="197" t="s">
        <v>2109</v>
      </c>
      <c r="D297" s="198" t="s">
        <v>2902</v>
      </c>
      <c r="E297" s="199"/>
      <c r="F297" s="199"/>
      <c r="G297" s="199"/>
      <c r="H297" s="199"/>
      <c r="I297" s="199"/>
      <c r="J297" s="199"/>
      <c r="K297" s="199"/>
      <c r="L297" s="199"/>
      <c r="M297" s="199"/>
      <c r="N297" s="200"/>
      <c r="O297" s="206"/>
      <c r="P297" s="207"/>
      <c r="Q297" s="149"/>
    </row>
    <row r="298" spans="1:17" ht="12.75" customHeight="1">
      <c r="A298" s="190"/>
      <c r="B298" s="191">
        <v>30</v>
      </c>
      <c r="C298" s="192" t="s">
        <v>2602</v>
      </c>
      <c r="D298" s="193" t="s">
        <v>814</v>
      </c>
      <c r="E298" s="194"/>
      <c r="F298" s="194"/>
      <c r="G298" s="194"/>
      <c r="H298" s="194"/>
      <c r="I298" s="194"/>
      <c r="J298" s="194"/>
      <c r="K298" s="194"/>
      <c r="L298" s="194"/>
      <c r="M298" s="194"/>
      <c r="N298" s="195"/>
      <c r="O298" s="204" t="s">
        <v>833</v>
      </c>
      <c r="P298" s="205"/>
      <c r="Q298" s="149"/>
    </row>
    <row r="299" spans="1:17" ht="12.75" customHeight="1">
      <c r="A299" s="186" t="s">
        <v>1844</v>
      </c>
      <c r="B299" s="196"/>
      <c r="C299" s="197" t="s">
        <v>2168</v>
      </c>
      <c r="D299" s="198" t="s">
        <v>815</v>
      </c>
      <c r="E299" s="199"/>
      <c r="F299" s="199"/>
      <c r="G299" s="199"/>
      <c r="H299" s="199"/>
      <c r="I299" s="199"/>
      <c r="J299" s="199"/>
      <c r="K299" s="199"/>
      <c r="L299" s="199"/>
      <c r="M299" s="199"/>
      <c r="N299" s="200"/>
      <c r="O299" s="206"/>
      <c r="P299" s="207"/>
      <c r="Q299" s="149"/>
    </row>
    <row r="300" spans="1:17" ht="12.75" customHeight="1">
      <c r="A300" s="190"/>
      <c r="B300" s="191">
        <v>36</v>
      </c>
      <c r="C300" s="192" t="s">
        <v>2608</v>
      </c>
      <c r="D300" s="193" t="s">
        <v>816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5"/>
      <c r="O300" s="204" t="s">
        <v>3679</v>
      </c>
      <c r="P300" s="205"/>
      <c r="Q300" s="149"/>
    </row>
    <row r="301" spans="1:17" ht="12.75" customHeight="1">
      <c r="A301" s="186" t="s">
        <v>1846</v>
      </c>
      <c r="B301" s="196"/>
      <c r="C301" s="197" t="s">
        <v>2168</v>
      </c>
      <c r="D301" s="198" t="s">
        <v>528</v>
      </c>
      <c r="E301" s="199"/>
      <c r="F301" s="199"/>
      <c r="G301" s="199"/>
      <c r="H301" s="199"/>
      <c r="I301" s="199"/>
      <c r="J301" s="199"/>
      <c r="K301" s="199"/>
      <c r="L301" s="199"/>
      <c r="M301" s="199"/>
      <c r="N301" s="200"/>
      <c r="O301" s="206"/>
      <c r="P301" s="207"/>
      <c r="Q301" s="149"/>
    </row>
    <row r="302" spans="1:17" ht="12.75" customHeight="1">
      <c r="A302" s="190"/>
      <c r="B302" s="191">
        <v>139</v>
      </c>
      <c r="C302" s="192" t="s">
        <v>2710</v>
      </c>
      <c r="D302" s="193" t="s">
        <v>556</v>
      </c>
      <c r="E302" s="194"/>
      <c r="F302" s="194"/>
      <c r="G302" s="194"/>
      <c r="H302" s="194"/>
      <c r="I302" s="194"/>
      <c r="J302" s="194"/>
      <c r="K302" s="194"/>
      <c r="L302" s="194"/>
      <c r="M302" s="194"/>
      <c r="N302" s="195"/>
      <c r="O302" s="204" t="s">
        <v>3679</v>
      </c>
      <c r="P302" s="205"/>
      <c r="Q302" s="149"/>
    </row>
    <row r="303" spans="1:17" ht="12.75" customHeight="1">
      <c r="A303" s="186" t="s">
        <v>1830</v>
      </c>
      <c r="B303" s="196"/>
      <c r="C303" s="197" t="s">
        <v>2049</v>
      </c>
      <c r="D303" s="198" t="s">
        <v>817</v>
      </c>
      <c r="E303" s="199"/>
      <c r="F303" s="199"/>
      <c r="G303" s="199"/>
      <c r="H303" s="199"/>
      <c r="I303" s="199"/>
      <c r="J303" s="199"/>
      <c r="K303" s="199"/>
      <c r="L303" s="199"/>
      <c r="M303" s="199"/>
      <c r="N303" s="200"/>
      <c r="O303" s="206"/>
      <c r="P303" s="207"/>
      <c r="Q303" s="149"/>
    </row>
    <row r="304" spans="1:17" ht="12.75">
      <c r="A304" s="208"/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149"/>
    </row>
    <row r="305" spans="1:17" ht="12.75">
      <c r="A305" s="278" t="s">
        <v>1775</v>
      </c>
      <c r="B305" s="278"/>
      <c r="C305" s="278"/>
      <c r="D305" s="278"/>
      <c r="E305" s="278"/>
      <c r="F305" s="278"/>
      <c r="G305" s="278"/>
      <c r="H305" s="208"/>
      <c r="I305" s="208"/>
      <c r="J305" s="208"/>
      <c r="K305" s="208"/>
      <c r="L305" s="208"/>
      <c r="M305" s="208"/>
      <c r="N305" s="208"/>
      <c r="O305" s="208"/>
      <c r="P305" s="208"/>
      <c r="Q305" s="149"/>
    </row>
    <row r="306" spans="1:17" ht="12.75">
      <c r="A306" s="208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149"/>
    </row>
    <row r="307" spans="1:17" ht="12.75">
      <c r="A307" s="208"/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149"/>
    </row>
    <row r="308" spans="1:17" ht="12.75">
      <c r="A308" s="208"/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149"/>
    </row>
    <row r="309" spans="1:17" ht="12.75">
      <c r="A309" s="208"/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149"/>
    </row>
    <row r="310" spans="1:17" ht="12.75">
      <c r="A310" s="208"/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149"/>
    </row>
    <row r="311" spans="1:17" ht="12.75">
      <c r="A311" s="208"/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149"/>
    </row>
    <row r="312" spans="1:17" ht="12.75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149"/>
    </row>
    <row r="313" spans="1:17" ht="12.75">
      <c r="A313" s="208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149"/>
    </row>
    <row r="314" spans="1:17" ht="12.75">
      <c r="A314" s="208"/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149"/>
    </row>
    <row r="315" spans="1:17" ht="12.75">
      <c r="A315" s="208"/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149"/>
    </row>
    <row r="316" spans="1:17" ht="12.75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149"/>
    </row>
    <row r="317" spans="1:17" ht="12.75">
      <c r="A317" s="208"/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149"/>
    </row>
    <row r="318" spans="1:17" ht="12.75">
      <c r="A318" s="208"/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149"/>
    </row>
    <row r="319" spans="1:17" ht="12.75">
      <c r="A319" s="208"/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149"/>
    </row>
    <row r="320" spans="1:17" ht="12.75">
      <c r="A320" s="208"/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149"/>
    </row>
    <row r="321" spans="1:17" ht="12.75">
      <c r="A321" s="208"/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149"/>
    </row>
    <row r="322" ht="12.75">
      <c r="Q322" s="149"/>
    </row>
    <row r="323" ht="12.75">
      <c r="Q323" s="149"/>
    </row>
    <row r="324" ht="12.75">
      <c r="Q324" s="149"/>
    </row>
    <row r="325" ht="12.75">
      <c r="Q325" s="149"/>
    </row>
    <row r="326" ht="12.75">
      <c r="Q326" s="149"/>
    </row>
    <row r="327" ht="12.75">
      <c r="Q327" s="149"/>
    </row>
    <row r="328" ht="12.75">
      <c r="Q328" s="149"/>
    </row>
    <row r="329" ht="12.75">
      <c r="Q329" s="149"/>
    </row>
    <row r="330" ht="12.75">
      <c r="Q330" s="149"/>
    </row>
    <row r="331" ht="12.75">
      <c r="Q331" s="149"/>
    </row>
  </sheetData>
  <sheetProtection/>
  <mergeCells count="2">
    <mergeCell ref="D6:N6"/>
    <mergeCell ref="A305:G305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89" max="15" man="1"/>
    <brk id="133" max="15" man="1"/>
    <brk id="177" max="15" man="1"/>
    <brk id="221" max="15" man="1"/>
    <brk id="26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5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140625" style="26" customWidth="1"/>
    <col min="2" max="2" width="4.421875" style="2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4" customWidth="1"/>
    <col min="9" max="9" width="9.57421875" style="26" customWidth="1"/>
  </cols>
  <sheetData>
    <row r="1" ht="15">
      <c r="F1" s="65" t="str">
        <f>Startlist!$F1</f>
        <v> </v>
      </c>
    </row>
    <row r="2" ht="15.75">
      <c r="F2" s="1" t="str">
        <f>Startlist!$F2</f>
        <v>Silveston Saaremaa Rally 2013</v>
      </c>
    </row>
    <row r="3" ht="15">
      <c r="F3" s="65" t="str">
        <f>Startlist!$F3</f>
        <v>October 11.-12. 2013</v>
      </c>
    </row>
    <row r="4" spans="6:8" ht="15">
      <c r="F4" s="65" t="str">
        <f>Startlist!$F4</f>
        <v>Saaremaa</v>
      </c>
      <c r="H4" s="33"/>
    </row>
    <row r="5" spans="6:8" ht="15.75">
      <c r="F5" s="1"/>
      <c r="H5" s="33"/>
    </row>
    <row r="6" spans="1:9" ht="15.75">
      <c r="A6" s="16" t="s">
        <v>1797</v>
      </c>
      <c r="F6" s="1"/>
      <c r="H6" s="33"/>
      <c r="I6" s="56" t="s">
        <v>3400</v>
      </c>
    </row>
    <row r="7" spans="1:9" ht="12.75">
      <c r="A7" s="40"/>
      <c r="B7" s="41" t="s">
        <v>1818</v>
      </c>
      <c r="C7" s="42" t="s">
        <v>1801</v>
      </c>
      <c r="D7" s="43" t="s">
        <v>1802</v>
      </c>
      <c r="E7" s="43" t="s">
        <v>1803</v>
      </c>
      <c r="F7" s="44" t="s">
        <v>1804</v>
      </c>
      <c r="G7" s="43" t="s">
        <v>1805</v>
      </c>
      <c r="H7" s="45" t="s">
        <v>1806</v>
      </c>
      <c r="I7" s="46" t="s">
        <v>1798</v>
      </c>
    </row>
    <row r="8" spans="1:9" s="4" customFormat="1" ht="15" customHeight="1">
      <c r="A8" s="27" t="s">
        <v>2303</v>
      </c>
      <c r="B8" s="27" t="s">
        <v>3401</v>
      </c>
      <c r="C8" s="28" t="s">
        <v>1844</v>
      </c>
      <c r="D8" s="29" t="s">
        <v>1876</v>
      </c>
      <c r="E8" s="29" t="s">
        <v>1877</v>
      </c>
      <c r="F8" s="28" t="s">
        <v>1833</v>
      </c>
      <c r="G8" s="29" t="s">
        <v>1878</v>
      </c>
      <c r="H8" s="35" t="s">
        <v>1879</v>
      </c>
      <c r="I8" s="37" t="s">
        <v>2935</v>
      </c>
    </row>
    <row r="9" spans="1:9" ht="15" customHeight="1">
      <c r="A9" s="60" t="s">
        <v>2304</v>
      </c>
      <c r="B9" s="60" t="s">
        <v>3402</v>
      </c>
      <c r="C9" s="61" t="s">
        <v>1843</v>
      </c>
      <c r="D9" s="62" t="s">
        <v>1886</v>
      </c>
      <c r="E9" s="62" t="s">
        <v>1703</v>
      </c>
      <c r="F9" s="61" t="s">
        <v>1833</v>
      </c>
      <c r="G9" s="62" t="s">
        <v>1878</v>
      </c>
      <c r="H9" s="63" t="s">
        <v>2139</v>
      </c>
      <c r="I9" s="64" t="s">
        <v>2938</v>
      </c>
    </row>
    <row r="10" spans="1:9" ht="15" customHeight="1">
      <c r="A10" s="60" t="s">
        <v>2305</v>
      </c>
      <c r="B10" s="60" t="s">
        <v>3403</v>
      </c>
      <c r="C10" s="61" t="s">
        <v>1701</v>
      </c>
      <c r="D10" s="62" t="s">
        <v>1702</v>
      </c>
      <c r="E10" s="62" t="s">
        <v>1880</v>
      </c>
      <c r="F10" s="61" t="s">
        <v>1833</v>
      </c>
      <c r="G10" s="62" t="s">
        <v>1881</v>
      </c>
      <c r="H10" s="63" t="s">
        <v>1882</v>
      </c>
      <c r="I10" s="64" t="s">
        <v>2941</v>
      </c>
    </row>
    <row r="11" spans="1:9" ht="15" customHeight="1">
      <c r="A11" s="60" t="s">
        <v>2306</v>
      </c>
      <c r="B11" s="60" t="s">
        <v>3404</v>
      </c>
      <c r="C11" s="61" t="s">
        <v>1843</v>
      </c>
      <c r="D11" s="62" t="s">
        <v>1707</v>
      </c>
      <c r="E11" s="62" t="s">
        <v>1708</v>
      </c>
      <c r="F11" s="61" t="s">
        <v>1833</v>
      </c>
      <c r="G11" s="62" t="s">
        <v>2309</v>
      </c>
      <c r="H11" s="63" t="s">
        <v>1869</v>
      </c>
      <c r="I11" s="64" t="s">
        <v>2944</v>
      </c>
    </row>
    <row r="12" spans="1:9" ht="15" customHeight="1">
      <c r="A12" s="60" t="s">
        <v>2307</v>
      </c>
      <c r="B12" s="60" t="s">
        <v>3405</v>
      </c>
      <c r="C12" s="61" t="s">
        <v>1843</v>
      </c>
      <c r="D12" s="62" t="s">
        <v>2102</v>
      </c>
      <c r="E12" s="62" t="s">
        <v>2103</v>
      </c>
      <c r="F12" s="61" t="s">
        <v>1833</v>
      </c>
      <c r="G12" s="62" t="s">
        <v>1885</v>
      </c>
      <c r="H12" s="63" t="s">
        <v>1867</v>
      </c>
      <c r="I12" s="64" t="s">
        <v>2947</v>
      </c>
    </row>
    <row r="13" spans="1:9" ht="15" customHeight="1">
      <c r="A13" s="60" t="s">
        <v>2308</v>
      </c>
      <c r="B13" s="60" t="s">
        <v>3406</v>
      </c>
      <c r="C13" s="61" t="s">
        <v>1843</v>
      </c>
      <c r="D13" s="62" t="s">
        <v>2093</v>
      </c>
      <c r="E13" s="62" t="s">
        <v>2094</v>
      </c>
      <c r="F13" s="61" t="s">
        <v>1833</v>
      </c>
      <c r="G13" s="62" t="s">
        <v>1887</v>
      </c>
      <c r="H13" s="63" t="s">
        <v>1869</v>
      </c>
      <c r="I13" s="64" t="s">
        <v>2950</v>
      </c>
    </row>
    <row r="14" spans="1:9" ht="15" customHeight="1">
      <c r="A14" s="60" t="s">
        <v>2310</v>
      </c>
      <c r="B14" s="60" t="s">
        <v>3407</v>
      </c>
      <c r="C14" s="61" t="s">
        <v>1843</v>
      </c>
      <c r="D14" s="62" t="s">
        <v>1704</v>
      </c>
      <c r="E14" s="62" t="s">
        <v>1705</v>
      </c>
      <c r="F14" s="61" t="s">
        <v>1833</v>
      </c>
      <c r="G14" s="62" t="s">
        <v>2309</v>
      </c>
      <c r="H14" s="63" t="s">
        <v>1867</v>
      </c>
      <c r="I14" s="64" t="s">
        <v>1355</v>
      </c>
    </row>
    <row r="15" spans="1:9" ht="15" customHeight="1">
      <c r="A15" s="60" t="s">
        <v>2311</v>
      </c>
      <c r="B15" s="60" t="s">
        <v>3408</v>
      </c>
      <c r="C15" s="61" t="s">
        <v>1701</v>
      </c>
      <c r="D15" s="62" t="s">
        <v>1883</v>
      </c>
      <c r="E15" s="62" t="s">
        <v>1884</v>
      </c>
      <c r="F15" s="61" t="s">
        <v>1833</v>
      </c>
      <c r="G15" s="62" t="s">
        <v>1885</v>
      </c>
      <c r="H15" s="63" t="s">
        <v>1882</v>
      </c>
      <c r="I15" s="64" t="s">
        <v>2954</v>
      </c>
    </row>
    <row r="16" spans="1:9" ht="15" customHeight="1">
      <c r="A16" s="60" t="s">
        <v>2312</v>
      </c>
      <c r="B16" s="60" t="s">
        <v>3409</v>
      </c>
      <c r="C16" s="61" t="s">
        <v>1843</v>
      </c>
      <c r="D16" s="62" t="s">
        <v>2058</v>
      </c>
      <c r="E16" s="62" t="s">
        <v>2059</v>
      </c>
      <c r="F16" s="61" t="s">
        <v>1833</v>
      </c>
      <c r="G16" s="62" t="s">
        <v>2060</v>
      </c>
      <c r="H16" s="63" t="s">
        <v>1869</v>
      </c>
      <c r="I16" s="64" t="s">
        <v>2958</v>
      </c>
    </row>
    <row r="17" spans="1:9" ht="15" customHeight="1">
      <c r="A17" s="60" t="s">
        <v>2313</v>
      </c>
      <c r="B17" s="60" t="s">
        <v>3410</v>
      </c>
      <c r="C17" s="61" t="s">
        <v>1843</v>
      </c>
      <c r="D17" s="62" t="s">
        <v>1890</v>
      </c>
      <c r="E17" s="62" t="s">
        <v>1891</v>
      </c>
      <c r="F17" s="61" t="s">
        <v>1833</v>
      </c>
      <c r="G17" s="62" t="s">
        <v>1892</v>
      </c>
      <c r="H17" s="63" t="s">
        <v>1869</v>
      </c>
      <c r="I17" s="64" t="s">
        <v>2961</v>
      </c>
    </row>
    <row r="18" spans="1:9" ht="15" customHeight="1">
      <c r="A18" s="57"/>
      <c r="B18" s="57"/>
      <c r="C18" s="58"/>
      <c r="D18" s="39"/>
      <c r="E18" s="39"/>
      <c r="F18" s="58"/>
      <c r="G18" s="39"/>
      <c r="H18" s="59"/>
      <c r="I18" s="57"/>
    </row>
    <row r="19" spans="1:9" ht="15" customHeight="1">
      <c r="A19" s="57"/>
      <c r="B19" s="57"/>
      <c r="C19" s="58"/>
      <c r="D19" s="39"/>
      <c r="E19" s="39"/>
      <c r="F19" s="58"/>
      <c r="G19" s="39"/>
      <c r="H19" s="59"/>
      <c r="I19" s="56" t="s">
        <v>3411</v>
      </c>
    </row>
    <row r="20" spans="1:9" s="4" customFormat="1" ht="15" customHeight="1">
      <c r="A20" s="30" t="s">
        <v>2303</v>
      </c>
      <c r="B20" s="30" t="s">
        <v>3401</v>
      </c>
      <c r="C20" s="31" t="s">
        <v>1844</v>
      </c>
      <c r="D20" s="32" t="s">
        <v>1876</v>
      </c>
      <c r="E20" s="32" t="s">
        <v>1877</v>
      </c>
      <c r="F20" s="31" t="s">
        <v>1833</v>
      </c>
      <c r="G20" s="32" t="s">
        <v>1878</v>
      </c>
      <c r="H20" s="36" t="s">
        <v>1879</v>
      </c>
      <c r="I20" s="38" t="s">
        <v>2935</v>
      </c>
    </row>
    <row r="21" spans="1:9" s="39" customFormat="1" ht="15" customHeight="1">
      <c r="A21" s="51" t="s">
        <v>2304</v>
      </c>
      <c r="B21" s="51" t="s">
        <v>3412</v>
      </c>
      <c r="C21" s="52" t="s">
        <v>1844</v>
      </c>
      <c r="D21" s="53" t="s">
        <v>2141</v>
      </c>
      <c r="E21" s="53" t="s">
        <v>2073</v>
      </c>
      <c r="F21" s="52" t="s">
        <v>1833</v>
      </c>
      <c r="G21" s="53" t="s">
        <v>2074</v>
      </c>
      <c r="H21" s="54" t="s">
        <v>2297</v>
      </c>
      <c r="I21" s="55" t="s">
        <v>2990</v>
      </c>
    </row>
    <row r="22" spans="1:9" s="39" customFormat="1" ht="15" customHeight="1">
      <c r="A22" s="51" t="s">
        <v>2305</v>
      </c>
      <c r="B22" s="51" t="s">
        <v>3413</v>
      </c>
      <c r="C22" s="52" t="s">
        <v>1844</v>
      </c>
      <c r="D22" s="53" t="s">
        <v>2170</v>
      </c>
      <c r="E22" s="53" t="s">
        <v>2171</v>
      </c>
      <c r="F22" s="52" t="s">
        <v>1833</v>
      </c>
      <c r="G22" s="53" t="s">
        <v>1904</v>
      </c>
      <c r="H22" s="54" t="s">
        <v>2172</v>
      </c>
      <c r="I22" s="55" t="s">
        <v>3034</v>
      </c>
    </row>
    <row r="23" spans="1:9" ht="15" customHeight="1">
      <c r="A23" s="47"/>
      <c r="B23" s="47"/>
      <c r="C23" s="48"/>
      <c r="D23" s="49"/>
      <c r="E23" s="49"/>
      <c r="F23" s="48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8"/>
      <c r="G24" s="49"/>
      <c r="H24" s="50"/>
      <c r="I24" s="56" t="s">
        <v>3414</v>
      </c>
    </row>
    <row r="25" spans="1:9" s="4" customFormat="1" ht="15" customHeight="1">
      <c r="A25" s="30" t="s">
        <v>2303</v>
      </c>
      <c r="B25" s="30" t="s">
        <v>3402</v>
      </c>
      <c r="C25" s="31" t="s">
        <v>1843</v>
      </c>
      <c r="D25" s="32" t="s">
        <v>3468</v>
      </c>
      <c r="E25" s="32" t="s">
        <v>1703</v>
      </c>
      <c r="F25" s="31" t="s">
        <v>1833</v>
      </c>
      <c r="G25" s="32" t="s">
        <v>1878</v>
      </c>
      <c r="H25" s="36" t="s">
        <v>2139</v>
      </c>
      <c r="I25" s="38" t="s">
        <v>2937</v>
      </c>
    </row>
    <row r="26" spans="1:9" s="39" customFormat="1" ht="15" customHeight="1">
      <c r="A26" s="51" t="s">
        <v>2304</v>
      </c>
      <c r="B26" s="51" t="s">
        <v>3404</v>
      </c>
      <c r="C26" s="52" t="s">
        <v>1843</v>
      </c>
      <c r="D26" s="53" t="s">
        <v>3467</v>
      </c>
      <c r="E26" s="53" t="s">
        <v>1708</v>
      </c>
      <c r="F26" s="52" t="s">
        <v>1833</v>
      </c>
      <c r="G26" s="53" t="s">
        <v>2309</v>
      </c>
      <c r="H26" s="54" t="s">
        <v>1869</v>
      </c>
      <c r="I26" s="55" t="s">
        <v>3415</v>
      </c>
    </row>
    <row r="27" spans="1:9" s="39" customFormat="1" ht="15" customHeight="1">
      <c r="A27" s="51" t="s">
        <v>2305</v>
      </c>
      <c r="B27" s="51" t="s">
        <v>3405</v>
      </c>
      <c r="C27" s="52" t="s">
        <v>1843</v>
      </c>
      <c r="D27" s="53" t="s">
        <v>3469</v>
      </c>
      <c r="E27" s="53" t="s">
        <v>2103</v>
      </c>
      <c r="F27" s="52" t="s">
        <v>1833</v>
      </c>
      <c r="G27" s="53" t="s">
        <v>1885</v>
      </c>
      <c r="H27" s="54" t="s">
        <v>1867</v>
      </c>
      <c r="I27" s="55" t="s">
        <v>3416</v>
      </c>
    </row>
    <row r="28" spans="1:9" ht="15" customHeight="1">
      <c r="A28" s="278" t="s">
        <v>1776</v>
      </c>
      <c r="B28" s="278"/>
      <c r="C28" s="278"/>
      <c r="D28" s="278"/>
      <c r="E28" s="278"/>
      <c r="F28" s="278"/>
      <c r="G28" s="278"/>
      <c r="H28" s="50"/>
      <c r="I28" s="47"/>
    </row>
    <row r="29" spans="1:9" ht="15" customHeight="1">
      <c r="A29" s="47"/>
      <c r="B29" s="47"/>
      <c r="C29" s="48"/>
      <c r="D29" s="49"/>
      <c r="E29" s="49"/>
      <c r="F29" s="48"/>
      <c r="G29" s="49"/>
      <c r="H29" s="50"/>
      <c r="I29" s="56" t="s">
        <v>3417</v>
      </c>
    </row>
    <row r="30" spans="1:9" s="4" customFormat="1" ht="15" customHeight="1">
      <c r="A30" s="30" t="s">
        <v>2303</v>
      </c>
      <c r="B30" s="30" t="s">
        <v>3403</v>
      </c>
      <c r="C30" s="31" t="s">
        <v>1701</v>
      </c>
      <c r="D30" s="32" t="s">
        <v>1702</v>
      </c>
      <c r="E30" s="32" t="s">
        <v>1880</v>
      </c>
      <c r="F30" s="31" t="s">
        <v>1833</v>
      </c>
      <c r="G30" s="32" t="s">
        <v>1881</v>
      </c>
      <c r="H30" s="36" t="s">
        <v>1882</v>
      </c>
      <c r="I30" s="38" t="s">
        <v>2940</v>
      </c>
    </row>
    <row r="31" spans="1:9" ht="15" customHeight="1">
      <c r="A31" s="51" t="s">
        <v>2304</v>
      </c>
      <c r="B31" s="51" t="s">
        <v>3408</v>
      </c>
      <c r="C31" s="52" t="s">
        <v>1701</v>
      </c>
      <c r="D31" s="53" t="s">
        <v>1883</v>
      </c>
      <c r="E31" s="53" t="s">
        <v>1884</v>
      </c>
      <c r="F31" s="52" t="s">
        <v>1833</v>
      </c>
      <c r="G31" s="53" t="s">
        <v>1885</v>
      </c>
      <c r="H31" s="54" t="s">
        <v>1882</v>
      </c>
      <c r="I31" s="55" t="s">
        <v>3418</v>
      </c>
    </row>
    <row r="32" spans="1:9" ht="15" customHeight="1">
      <c r="A32" s="51" t="s">
        <v>2305</v>
      </c>
      <c r="B32" s="51" t="s">
        <v>3419</v>
      </c>
      <c r="C32" s="52" t="s">
        <v>1701</v>
      </c>
      <c r="D32" s="53" t="s">
        <v>2064</v>
      </c>
      <c r="E32" s="53" t="s">
        <v>2065</v>
      </c>
      <c r="F32" s="52" t="s">
        <v>2066</v>
      </c>
      <c r="G32" s="53" t="s">
        <v>2067</v>
      </c>
      <c r="H32" s="54" t="s">
        <v>1869</v>
      </c>
      <c r="I32" s="55" t="s">
        <v>3420</v>
      </c>
    </row>
    <row r="33" spans="1:9" ht="15" customHeight="1">
      <c r="A33" s="47"/>
      <c r="B33" s="47"/>
      <c r="C33" s="48"/>
      <c r="D33" s="49"/>
      <c r="E33" s="49"/>
      <c r="F33" s="48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8"/>
      <c r="G34" s="49"/>
      <c r="H34" s="50"/>
      <c r="I34" s="56" t="s">
        <v>3421</v>
      </c>
    </row>
    <row r="35" spans="1:9" s="4" customFormat="1" ht="15" customHeight="1">
      <c r="A35" s="30" t="s">
        <v>2303</v>
      </c>
      <c r="B35" s="30" t="s">
        <v>3422</v>
      </c>
      <c r="C35" s="31" t="s">
        <v>1846</v>
      </c>
      <c r="D35" s="32" t="s">
        <v>2136</v>
      </c>
      <c r="E35" s="32" t="s">
        <v>2137</v>
      </c>
      <c r="F35" s="31" t="s">
        <v>1857</v>
      </c>
      <c r="G35" s="32" t="s">
        <v>1714</v>
      </c>
      <c r="H35" s="36" t="s">
        <v>1867</v>
      </c>
      <c r="I35" s="38" t="s">
        <v>2963</v>
      </c>
    </row>
    <row r="36" spans="1:9" ht="15" customHeight="1">
      <c r="A36" s="51" t="s">
        <v>2304</v>
      </c>
      <c r="B36" s="51" t="s">
        <v>3423</v>
      </c>
      <c r="C36" s="52" t="s">
        <v>1846</v>
      </c>
      <c r="D36" s="53" t="s">
        <v>1910</v>
      </c>
      <c r="E36" s="53" t="s">
        <v>1911</v>
      </c>
      <c r="F36" s="52" t="s">
        <v>1839</v>
      </c>
      <c r="G36" s="53" t="s">
        <v>1717</v>
      </c>
      <c r="H36" s="54" t="s">
        <v>2297</v>
      </c>
      <c r="I36" s="55" t="s">
        <v>3424</v>
      </c>
    </row>
    <row r="37" spans="1:9" ht="15" customHeight="1">
      <c r="A37" s="51" t="s">
        <v>2305</v>
      </c>
      <c r="B37" s="51" t="s">
        <v>3425</v>
      </c>
      <c r="C37" s="52" t="s">
        <v>1846</v>
      </c>
      <c r="D37" s="53" t="s">
        <v>2069</v>
      </c>
      <c r="E37" s="53" t="s">
        <v>2070</v>
      </c>
      <c r="F37" s="52" t="s">
        <v>1833</v>
      </c>
      <c r="G37" s="53" t="s">
        <v>1717</v>
      </c>
      <c r="H37" s="54" t="s">
        <v>1900</v>
      </c>
      <c r="I37" s="55" t="s">
        <v>3426</v>
      </c>
    </row>
    <row r="38" spans="1:9" s="39" customFormat="1" ht="15" customHeight="1">
      <c r="A38" s="47"/>
      <c r="B38" s="47"/>
      <c r="C38" s="48"/>
      <c r="D38" s="49"/>
      <c r="E38" s="49"/>
      <c r="F38" s="48"/>
      <c r="G38" s="49"/>
      <c r="H38" s="50"/>
      <c r="I38" s="47"/>
    </row>
    <row r="39" spans="1:9" s="39" customFormat="1" ht="15" customHeight="1">
      <c r="A39" s="47"/>
      <c r="B39" s="47"/>
      <c r="C39" s="48"/>
      <c r="D39" s="49"/>
      <c r="E39" s="49"/>
      <c r="F39" s="48"/>
      <c r="G39" s="49"/>
      <c r="H39" s="50"/>
      <c r="I39" s="56" t="s">
        <v>3411</v>
      </c>
    </row>
    <row r="40" spans="1:9" s="4" customFormat="1" ht="15" customHeight="1">
      <c r="A40" s="30" t="s">
        <v>2303</v>
      </c>
      <c r="B40" s="30" t="s">
        <v>3427</v>
      </c>
      <c r="C40" s="31" t="s">
        <v>1845</v>
      </c>
      <c r="D40" s="32" t="s">
        <v>1734</v>
      </c>
      <c r="E40" s="32" t="s">
        <v>1936</v>
      </c>
      <c r="F40" s="31" t="s">
        <v>1833</v>
      </c>
      <c r="G40" s="32" t="s">
        <v>2104</v>
      </c>
      <c r="H40" s="36" t="s">
        <v>2098</v>
      </c>
      <c r="I40" s="38" t="s">
        <v>3021</v>
      </c>
    </row>
    <row r="41" spans="1:9" ht="15" customHeight="1">
      <c r="A41" s="51" t="s">
        <v>2304</v>
      </c>
      <c r="B41" s="51" t="s">
        <v>3428</v>
      </c>
      <c r="C41" s="52" t="s">
        <v>1845</v>
      </c>
      <c r="D41" s="53" t="s">
        <v>1931</v>
      </c>
      <c r="E41" s="53" t="s">
        <v>2302</v>
      </c>
      <c r="F41" s="52" t="s">
        <v>1833</v>
      </c>
      <c r="G41" s="53" t="s">
        <v>2074</v>
      </c>
      <c r="H41" s="54" t="s">
        <v>1932</v>
      </c>
      <c r="I41" s="55" t="s">
        <v>3429</v>
      </c>
    </row>
    <row r="42" spans="1:9" ht="15" customHeight="1">
      <c r="A42" s="51" t="s">
        <v>2305</v>
      </c>
      <c r="B42" s="51" t="s">
        <v>3430</v>
      </c>
      <c r="C42" s="52" t="s">
        <v>1845</v>
      </c>
      <c r="D42" s="53" t="s">
        <v>2252</v>
      </c>
      <c r="E42" s="53" t="s">
        <v>1959</v>
      </c>
      <c r="F42" s="52" t="s">
        <v>1833</v>
      </c>
      <c r="G42" s="53" t="s">
        <v>2074</v>
      </c>
      <c r="H42" s="54" t="s">
        <v>2096</v>
      </c>
      <c r="I42" s="55" t="s">
        <v>3431</v>
      </c>
    </row>
    <row r="43" spans="1:9" s="39" customFormat="1" ht="15" customHeight="1">
      <c r="A43" s="47"/>
      <c r="B43" s="47"/>
      <c r="C43" s="48"/>
      <c r="D43" s="49"/>
      <c r="E43" s="49"/>
      <c r="F43" s="48"/>
      <c r="G43" s="49"/>
      <c r="H43" s="50"/>
      <c r="I43" s="47"/>
    </row>
    <row r="44" spans="1:9" s="39" customFormat="1" ht="15" customHeight="1">
      <c r="A44" s="47"/>
      <c r="B44" s="47"/>
      <c r="C44" s="48"/>
      <c r="D44" s="49"/>
      <c r="E44" s="49"/>
      <c r="F44" s="48"/>
      <c r="G44" s="49"/>
      <c r="H44" s="50"/>
      <c r="I44" s="56" t="s">
        <v>3432</v>
      </c>
    </row>
    <row r="45" spans="1:9" s="4" customFormat="1" ht="15" customHeight="1">
      <c r="A45" s="30" t="s">
        <v>2303</v>
      </c>
      <c r="B45" s="30" t="s">
        <v>3433</v>
      </c>
      <c r="C45" s="31" t="s">
        <v>1829</v>
      </c>
      <c r="D45" s="32" t="s">
        <v>2148</v>
      </c>
      <c r="E45" s="32" t="s">
        <v>2149</v>
      </c>
      <c r="F45" s="31" t="s">
        <v>1833</v>
      </c>
      <c r="G45" s="32" t="s">
        <v>1718</v>
      </c>
      <c r="H45" s="36" t="s">
        <v>2096</v>
      </c>
      <c r="I45" s="38" t="s">
        <v>3042</v>
      </c>
    </row>
    <row r="46" spans="1:9" ht="15" customHeight="1">
      <c r="A46" s="51" t="s">
        <v>2304</v>
      </c>
      <c r="B46" s="51" t="s">
        <v>3434</v>
      </c>
      <c r="C46" s="52" t="s">
        <v>1829</v>
      </c>
      <c r="D46" s="53" t="s">
        <v>1996</v>
      </c>
      <c r="E46" s="53" t="s">
        <v>1997</v>
      </c>
      <c r="F46" s="52" t="s">
        <v>1833</v>
      </c>
      <c r="G46" s="53" t="s">
        <v>1718</v>
      </c>
      <c r="H46" s="54" t="s">
        <v>2096</v>
      </c>
      <c r="I46" s="55" t="s">
        <v>3435</v>
      </c>
    </row>
    <row r="47" spans="1:9" ht="15" customHeight="1">
      <c r="A47" s="51" t="s">
        <v>2305</v>
      </c>
      <c r="B47" s="51" t="s">
        <v>3436</v>
      </c>
      <c r="C47" s="52" t="s">
        <v>1829</v>
      </c>
      <c r="D47" s="53" t="s">
        <v>2013</v>
      </c>
      <c r="E47" s="53" t="s">
        <v>2014</v>
      </c>
      <c r="F47" s="52" t="s">
        <v>1833</v>
      </c>
      <c r="G47" s="53" t="s">
        <v>2015</v>
      </c>
      <c r="H47" s="54" t="s">
        <v>2096</v>
      </c>
      <c r="I47" s="55" t="s">
        <v>3437</v>
      </c>
    </row>
    <row r="48" spans="1:9" ht="15" customHeight="1">
      <c r="A48" s="47"/>
      <c r="B48" s="47"/>
      <c r="C48" s="48"/>
      <c r="D48" s="49"/>
      <c r="E48" s="49"/>
      <c r="F48" s="48"/>
      <c r="G48" s="49"/>
      <c r="H48" s="50"/>
      <c r="I48" s="47"/>
    </row>
    <row r="49" spans="1:9" ht="15" customHeight="1">
      <c r="A49" s="47"/>
      <c r="B49" s="47"/>
      <c r="C49" s="48"/>
      <c r="D49" s="49"/>
      <c r="E49" s="49"/>
      <c r="F49" s="48"/>
      <c r="G49" s="49"/>
      <c r="H49" s="50"/>
      <c r="I49" s="56" t="s">
        <v>3438</v>
      </c>
    </row>
    <row r="50" spans="1:9" s="10" customFormat="1" ht="15" customHeight="1">
      <c r="A50" s="30" t="s">
        <v>2303</v>
      </c>
      <c r="B50" s="30" t="s">
        <v>3439</v>
      </c>
      <c r="C50" s="31" t="s">
        <v>1854</v>
      </c>
      <c r="D50" s="32" t="s">
        <v>1912</v>
      </c>
      <c r="E50" s="32" t="s">
        <v>1913</v>
      </c>
      <c r="F50" s="31" t="s">
        <v>1833</v>
      </c>
      <c r="G50" s="32" t="s">
        <v>1912</v>
      </c>
      <c r="H50" s="36" t="s">
        <v>1723</v>
      </c>
      <c r="I50" s="38" t="s">
        <v>3011</v>
      </c>
    </row>
    <row r="51" spans="1:9" ht="15" customHeight="1">
      <c r="A51" s="51" t="s">
        <v>2304</v>
      </c>
      <c r="B51" s="51" t="s">
        <v>3440</v>
      </c>
      <c r="C51" s="52" t="s">
        <v>1854</v>
      </c>
      <c r="D51" s="53" t="s">
        <v>1722</v>
      </c>
      <c r="E51" s="53" t="s">
        <v>2292</v>
      </c>
      <c r="F51" s="52" t="s">
        <v>1833</v>
      </c>
      <c r="G51" s="53" t="s">
        <v>2104</v>
      </c>
      <c r="H51" s="54" t="s">
        <v>1723</v>
      </c>
      <c r="I51" s="55" t="s">
        <v>3441</v>
      </c>
    </row>
    <row r="52" spans="1:9" ht="15" customHeight="1">
      <c r="A52" s="51" t="s">
        <v>2305</v>
      </c>
      <c r="B52" s="51" t="s">
        <v>3442</v>
      </c>
      <c r="C52" s="52" t="s">
        <v>1854</v>
      </c>
      <c r="D52" s="53" t="s">
        <v>1967</v>
      </c>
      <c r="E52" s="53" t="s">
        <v>1968</v>
      </c>
      <c r="F52" s="52" t="s">
        <v>1833</v>
      </c>
      <c r="G52" s="53" t="s">
        <v>1969</v>
      </c>
      <c r="H52" s="54" t="s">
        <v>1721</v>
      </c>
      <c r="I52" s="55" t="s">
        <v>3443</v>
      </c>
    </row>
    <row r="53" spans="1:9" s="4" customFormat="1" ht="15" customHeight="1">
      <c r="A53" s="47"/>
      <c r="B53" s="47"/>
      <c r="C53" s="48"/>
      <c r="D53" s="49"/>
      <c r="E53" s="49"/>
      <c r="F53" s="48"/>
      <c r="G53" s="49"/>
      <c r="H53" s="50"/>
      <c r="I53" s="47"/>
    </row>
    <row r="54" spans="1:9" ht="15" customHeight="1">
      <c r="A54" s="47"/>
      <c r="B54" s="47"/>
      <c r="C54" s="48"/>
      <c r="D54" s="49"/>
      <c r="E54" s="49"/>
      <c r="F54" s="48"/>
      <c r="G54" s="49"/>
      <c r="H54" s="50"/>
      <c r="I54" s="56" t="s">
        <v>3444</v>
      </c>
    </row>
    <row r="55" spans="1:9" s="10" customFormat="1" ht="15" customHeight="1">
      <c r="A55" s="30" t="s">
        <v>2303</v>
      </c>
      <c r="B55" s="30" t="s">
        <v>3445</v>
      </c>
      <c r="C55" s="31" t="s">
        <v>1847</v>
      </c>
      <c r="D55" s="32" t="s">
        <v>2111</v>
      </c>
      <c r="E55" s="32" t="s">
        <v>2112</v>
      </c>
      <c r="F55" s="31" t="s">
        <v>1833</v>
      </c>
      <c r="G55" s="32" t="s">
        <v>1904</v>
      </c>
      <c r="H55" s="36" t="s">
        <v>2109</v>
      </c>
      <c r="I55" s="38" t="s">
        <v>2983</v>
      </c>
    </row>
    <row r="56" spans="1:9" ht="15" customHeight="1">
      <c r="A56" s="51" t="s">
        <v>2304</v>
      </c>
      <c r="B56" s="51" t="s">
        <v>3446</v>
      </c>
      <c r="C56" s="52" t="s">
        <v>1847</v>
      </c>
      <c r="D56" s="53" t="s">
        <v>2107</v>
      </c>
      <c r="E56" s="53" t="s">
        <v>2108</v>
      </c>
      <c r="F56" s="52" t="s">
        <v>1833</v>
      </c>
      <c r="G56" s="53" t="s">
        <v>2104</v>
      </c>
      <c r="H56" s="54" t="s">
        <v>2109</v>
      </c>
      <c r="I56" s="55" t="s">
        <v>3447</v>
      </c>
    </row>
    <row r="57" spans="1:9" ht="15" customHeight="1">
      <c r="A57" s="51" t="s">
        <v>2305</v>
      </c>
      <c r="B57" s="51" t="s">
        <v>3448</v>
      </c>
      <c r="C57" s="52" t="s">
        <v>1847</v>
      </c>
      <c r="D57" s="53" t="s">
        <v>1921</v>
      </c>
      <c r="E57" s="53" t="s">
        <v>1759</v>
      </c>
      <c r="F57" s="52" t="s">
        <v>1833</v>
      </c>
      <c r="G57" s="53" t="s">
        <v>1904</v>
      </c>
      <c r="H57" s="54" t="s">
        <v>2109</v>
      </c>
      <c r="I57" s="55" t="s">
        <v>3449</v>
      </c>
    </row>
    <row r="58" spans="1:9" s="4" customFormat="1" ht="15" customHeight="1">
      <c r="A58" s="47"/>
      <c r="B58" s="47"/>
      <c r="C58" s="48"/>
      <c r="D58" s="49"/>
      <c r="E58" s="49"/>
      <c r="F58" s="48"/>
      <c r="G58" s="49"/>
      <c r="H58" s="50"/>
      <c r="I58" s="47"/>
    </row>
    <row r="59" spans="1:9" ht="15" customHeight="1">
      <c r="A59" s="47"/>
      <c r="B59" s="47"/>
      <c r="C59" s="48"/>
      <c r="D59" s="49"/>
      <c r="E59" s="49"/>
      <c r="F59" s="48"/>
      <c r="G59" s="49"/>
      <c r="H59" s="50"/>
      <c r="I59" s="56" t="s">
        <v>3450</v>
      </c>
    </row>
    <row r="60" spans="1:9" s="10" customFormat="1" ht="15" customHeight="1">
      <c r="A60" s="30" t="s">
        <v>2303</v>
      </c>
      <c r="B60" s="30" t="s">
        <v>3451</v>
      </c>
      <c r="C60" s="31" t="s">
        <v>1831</v>
      </c>
      <c r="D60" s="32" t="s">
        <v>2006</v>
      </c>
      <c r="E60" s="32" t="s">
        <v>2007</v>
      </c>
      <c r="F60" s="31" t="s">
        <v>1833</v>
      </c>
      <c r="G60" s="32" t="s">
        <v>1739</v>
      </c>
      <c r="H60" s="36" t="s">
        <v>2196</v>
      </c>
      <c r="I60" s="38" t="s">
        <v>3053</v>
      </c>
    </row>
    <row r="61" spans="1:9" ht="15" customHeight="1">
      <c r="A61" s="51" t="s">
        <v>2304</v>
      </c>
      <c r="B61" s="51" t="s">
        <v>3452</v>
      </c>
      <c r="C61" s="52" t="s">
        <v>1831</v>
      </c>
      <c r="D61" s="53" t="s">
        <v>2037</v>
      </c>
      <c r="E61" s="53" t="s">
        <v>2038</v>
      </c>
      <c r="F61" s="52" t="s">
        <v>1833</v>
      </c>
      <c r="G61" s="53" t="s">
        <v>2074</v>
      </c>
      <c r="H61" s="54" t="s">
        <v>1765</v>
      </c>
      <c r="I61" s="55" t="s">
        <v>3453</v>
      </c>
    </row>
    <row r="62" spans="1:9" s="4" customFormat="1" ht="15" customHeight="1">
      <c r="A62" s="55" t="s">
        <v>2305</v>
      </c>
      <c r="B62" s="55" t="s">
        <v>3454</v>
      </c>
      <c r="C62" s="143" t="s">
        <v>1831</v>
      </c>
      <c r="D62" s="144" t="s">
        <v>2194</v>
      </c>
      <c r="E62" s="144" t="s">
        <v>1976</v>
      </c>
      <c r="F62" s="143" t="s">
        <v>1833</v>
      </c>
      <c r="G62" s="144" t="s">
        <v>2195</v>
      </c>
      <c r="H62" s="145" t="s">
        <v>2196</v>
      </c>
      <c r="I62" s="55" t="s">
        <v>1349</v>
      </c>
    </row>
    <row r="63" spans="1:9" s="4" customFormat="1" ht="15" customHeight="1">
      <c r="A63" s="47"/>
      <c r="B63" s="47"/>
      <c r="C63" s="48"/>
      <c r="D63" s="49"/>
      <c r="E63" s="49"/>
      <c r="F63" s="48"/>
      <c r="G63" s="49"/>
      <c r="H63" s="50"/>
      <c r="I63" s="47"/>
    </row>
    <row r="64" spans="1:9" ht="15" customHeight="1">
      <c r="A64" s="47"/>
      <c r="B64" s="47"/>
      <c r="C64" s="48"/>
      <c r="D64" s="49"/>
      <c r="E64" s="49"/>
      <c r="F64" s="48"/>
      <c r="G64" s="49"/>
      <c r="H64" s="160"/>
      <c r="I64" s="161" t="s">
        <v>3455</v>
      </c>
    </row>
    <row r="65" spans="1:9" s="10" customFormat="1" ht="15" customHeight="1">
      <c r="A65" s="30" t="s">
        <v>2303</v>
      </c>
      <c r="B65" s="30" t="s">
        <v>3456</v>
      </c>
      <c r="C65" s="31" t="s">
        <v>1830</v>
      </c>
      <c r="D65" s="32" t="s">
        <v>2230</v>
      </c>
      <c r="E65" s="32" t="s">
        <v>2231</v>
      </c>
      <c r="F65" s="31" t="s">
        <v>1833</v>
      </c>
      <c r="G65" s="53" t="s">
        <v>2104</v>
      </c>
      <c r="H65" s="36" t="s">
        <v>2204</v>
      </c>
      <c r="I65" s="38" t="s">
        <v>3076</v>
      </c>
    </row>
    <row r="66" spans="1:9" ht="15" customHeight="1">
      <c r="A66" s="51" t="s">
        <v>2304</v>
      </c>
      <c r="B66" s="51" t="s">
        <v>3457</v>
      </c>
      <c r="C66" s="52" t="s">
        <v>1830</v>
      </c>
      <c r="D66" s="53" t="s">
        <v>2034</v>
      </c>
      <c r="E66" s="53" t="s">
        <v>2035</v>
      </c>
      <c r="F66" s="52" t="s">
        <v>1839</v>
      </c>
      <c r="G66" s="53" t="s">
        <v>1740</v>
      </c>
      <c r="H66" s="54" t="s">
        <v>2036</v>
      </c>
      <c r="I66" s="55" t="s">
        <v>3458</v>
      </c>
    </row>
    <row r="67" spans="1:9" s="4" customFormat="1" ht="15" customHeight="1">
      <c r="A67" s="55" t="s">
        <v>2305</v>
      </c>
      <c r="B67" s="55" t="s">
        <v>3459</v>
      </c>
      <c r="C67" s="143" t="s">
        <v>1830</v>
      </c>
      <c r="D67" s="144" t="s">
        <v>2027</v>
      </c>
      <c r="E67" s="144" t="s">
        <v>2028</v>
      </c>
      <c r="F67" s="143" t="s">
        <v>1833</v>
      </c>
      <c r="G67" s="144" t="s">
        <v>2015</v>
      </c>
      <c r="H67" s="145" t="s">
        <v>2234</v>
      </c>
      <c r="I67" s="55" t="s">
        <v>3460</v>
      </c>
    </row>
    <row r="68" spans="1:9" s="4" customFormat="1" ht="15" customHeight="1">
      <c r="A68" s="47"/>
      <c r="B68" s="47"/>
      <c r="C68" s="48"/>
      <c r="D68" s="49"/>
      <c r="E68" s="49"/>
      <c r="F68" s="48"/>
      <c r="G68" s="49"/>
      <c r="H68" s="50"/>
      <c r="I68" s="47"/>
    </row>
    <row r="69" spans="1:9" ht="15" customHeight="1">
      <c r="A69" s="47"/>
      <c r="B69" s="47"/>
      <c r="C69" s="48"/>
      <c r="D69" s="49"/>
      <c r="E69" s="49"/>
      <c r="F69" s="48"/>
      <c r="G69" s="49"/>
      <c r="H69" s="160"/>
      <c r="I69" s="161" t="s">
        <v>3461</v>
      </c>
    </row>
    <row r="70" spans="1:9" s="10" customFormat="1" ht="15" customHeight="1">
      <c r="A70" s="30" t="s">
        <v>2303</v>
      </c>
      <c r="B70" s="30" t="s">
        <v>3462</v>
      </c>
      <c r="C70" s="31" t="s">
        <v>1792</v>
      </c>
      <c r="D70" s="32" t="s">
        <v>2453</v>
      </c>
      <c r="E70" s="32" t="s">
        <v>2454</v>
      </c>
      <c r="F70" s="31" t="s">
        <v>1833</v>
      </c>
      <c r="G70" s="53" t="s">
        <v>2455</v>
      </c>
      <c r="H70" s="36" t="s">
        <v>2456</v>
      </c>
      <c r="I70" s="38" t="s">
        <v>3216</v>
      </c>
    </row>
    <row r="71" spans="1:9" ht="15" customHeight="1">
      <c r="A71" s="51" t="s">
        <v>2304</v>
      </c>
      <c r="B71" s="51" t="s">
        <v>3463</v>
      </c>
      <c r="C71" s="52" t="s">
        <v>1792</v>
      </c>
      <c r="D71" s="53" t="s">
        <v>2471</v>
      </c>
      <c r="E71" s="53" t="s">
        <v>2472</v>
      </c>
      <c r="F71" s="52" t="s">
        <v>1833</v>
      </c>
      <c r="G71" s="53" t="s">
        <v>2104</v>
      </c>
      <c r="H71" s="54" t="s">
        <v>2456</v>
      </c>
      <c r="I71" s="55" t="s">
        <v>3464</v>
      </c>
    </row>
    <row r="72" spans="1:9" s="4" customFormat="1" ht="15" customHeight="1">
      <c r="A72" s="55" t="s">
        <v>2305</v>
      </c>
      <c r="B72" s="55" t="s">
        <v>3465</v>
      </c>
      <c r="C72" s="143" t="s">
        <v>1792</v>
      </c>
      <c r="D72" s="144" t="s">
        <v>2468</v>
      </c>
      <c r="E72" s="144" t="s">
        <v>2469</v>
      </c>
      <c r="F72" s="143" t="s">
        <v>1833</v>
      </c>
      <c r="G72" s="144" t="s">
        <v>2053</v>
      </c>
      <c r="H72" s="145" t="s">
        <v>2456</v>
      </c>
      <c r="I72" s="55" t="s">
        <v>3466</v>
      </c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sheetProtection/>
  <mergeCells count="1">
    <mergeCell ref="A28:G28"/>
  </mergeCells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0.7109375" style="0" customWidth="1"/>
    <col min="2" max="2" width="6.57421875" style="70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4" customWidth="1"/>
    <col min="7" max="7" width="27.421875" style="34" customWidth="1"/>
    <col min="8" max="8" width="13.140625" style="182" customWidth="1"/>
  </cols>
  <sheetData>
    <row r="1" spans="1:11" ht="15">
      <c r="A1" s="112"/>
      <c r="B1" s="155"/>
      <c r="C1" s="148"/>
      <c r="D1" s="112"/>
      <c r="E1" s="113" t="str">
        <f>Startlist!$F1</f>
        <v> </v>
      </c>
      <c r="F1" s="156"/>
      <c r="G1" s="156"/>
      <c r="H1" s="180"/>
      <c r="I1" s="112"/>
      <c r="J1" s="112"/>
      <c r="K1" s="112"/>
    </row>
    <row r="2" spans="1:11" ht="15.75">
      <c r="A2" s="112"/>
      <c r="B2" s="155"/>
      <c r="C2" s="148"/>
      <c r="D2" s="112"/>
      <c r="E2" s="114" t="str">
        <f>Startlist!$F2</f>
        <v>Silveston Saaremaa Rally 2013</v>
      </c>
      <c r="F2" s="156"/>
      <c r="G2" s="156"/>
      <c r="H2" s="180"/>
      <c r="I2" s="112"/>
      <c r="J2" s="112"/>
      <c r="K2" s="112"/>
    </row>
    <row r="3" spans="1:11" ht="15">
      <c r="A3" s="112"/>
      <c r="B3" s="155"/>
      <c r="C3" s="148"/>
      <c r="D3" s="112"/>
      <c r="E3" s="113" t="str">
        <f>Startlist!$F3</f>
        <v>October 11.-12. 2013</v>
      </c>
      <c r="F3" s="156"/>
      <c r="G3" s="156"/>
      <c r="H3" s="180"/>
      <c r="I3" s="112"/>
      <c r="J3" s="112"/>
      <c r="K3" s="112"/>
    </row>
    <row r="4" spans="1:11" ht="15">
      <c r="A4" s="112"/>
      <c r="B4" s="155"/>
      <c r="C4" s="148"/>
      <c r="D4" s="112"/>
      <c r="E4" s="113" t="str">
        <f>Startlist!$F4</f>
        <v>Saaremaa</v>
      </c>
      <c r="F4" s="156"/>
      <c r="G4" s="156"/>
      <c r="H4" s="180"/>
      <c r="I4" s="112"/>
      <c r="J4" s="112"/>
      <c r="K4" s="112"/>
    </row>
    <row r="5" spans="1:11" ht="15">
      <c r="A5" s="112"/>
      <c r="B5" s="157" t="s">
        <v>1796</v>
      </c>
      <c r="C5" s="148"/>
      <c r="D5" s="112"/>
      <c r="E5" s="112"/>
      <c r="F5" s="158"/>
      <c r="G5" s="156"/>
      <c r="H5" s="180"/>
      <c r="I5" s="112"/>
      <c r="J5" s="112"/>
      <c r="K5" s="112"/>
    </row>
    <row r="6" spans="1:11" ht="12.75" customHeight="1">
      <c r="A6" s="112"/>
      <c r="B6" s="157"/>
      <c r="C6" s="148"/>
      <c r="D6" s="112"/>
      <c r="E6" s="112"/>
      <c r="F6" s="158"/>
      <c r="G6" s="156"/>
      <c r="H6" s="180"/>
      <c r="I6" s="112"/>
      <c r="J6" s="112"/>
      <c r="K6" s="112"/>
    </row>
    <row r="7" spans="1:11" s="77" customFormat="1" ht="12.75" customHeight="1">
      <c r="A7" s="71" t="s">
        <v>1851</v>
      </c>
      <c r="B7" s="72" t="s">
        <v>1878</v>
      </c>
      <c r="C7" s="73"/>
      <c r="D7" s="74"/>
      <c r="E7" s="74"/>
      <c r="F7" s="75"/>
      <c r="G7" s="76"/>
      <c r="H7" s="245" t="s">
        <v>2994</v>
      </c>
      <c r="I7" s="159"/>
      <c r="J7" s="159"/>
      <c r="K7" s="159"/>
    </row>
    <row r="8" spans="1:11" ht="7.5" customHeight="1">
      <c r="A8" s="112"/>
      <c r="B8" s="155"/>
      <c r="C8" s="148"/>
      <c r="D8" s="112"/>
      <c r="E8" s="112"/>
      <c r="F8" s="156"/>
      <c r="G8" s="156"/>
      <c r="H8" s="180"/>
      <c r="I8" s="112"/>
      <c r="J8" s="112"/>
      <c r="K8" s="112"/>
    </row>
    <row r="9" spans="1:11" ht="12.75" customHeight="1">
      <c r="A9" s="112"/>
      <c r="B9" s="155">
        <v>1</v>
      </c>
      <c r="C9" s="148" t="s">
        <v>1844</v>
      </c>
      <c r="D9" s="112" t="s">
        <v>1876</v>
      </c>
      <c r="E9" s="112" t="s">
        <v>1877</v>
      </c>
      <c r="F9" s="156" t="s">
        <v>1833</v>
      </c>
      <c r="G9" s="156" t="s">
        <v>1879</v>
      </c>
      <c r="H9" s="181" t="str">
        <f>VLOOKUP(B9,Results!B:P,15,FALSE)</f>
        <v>59.26,8</v>
      </c>
      <c r="I9" s="112"/>
      <c r="J9" s="112"/>
      <c r="K9" s="112"/>
    </row>
    <row r="10" spans="1:11" ht="12.75" customHeight="1">
      <c r="A10" s="112"/>
      <c r="B10" s="155">
        <v>5</v>
      </c>
      <c r="C10" s="148" t="s">
        <v>1843</v>
      </c>
      <c r="D10" s="112" t="s">
        <v>3468</v>
      </c>
      <c r="E10" s="112" t="s">
        <v>1703</v>
      </c>
      <c r="F10" s="156" t="s">
        <v>1833</v>
      </c>
      <c r="G10" s="156" t="s">
        <v>2139</v>
      </c>
      <c r="H10" s="181" t="str">
        <f>VLOOKUP(B10,Results!B:P,15,FALSE)</f>
        <v>59.29,2</v>
      </c>
      <c r="I10" s="112"/>
      <c r="J10" s="112"/>
      <c r="K10" s="112"/>
    </row>
    <row r="11" spans="1:11" ht="12.75" customHeight="1">
      <c r="A11" s="112"/>
      <c r="B11" s="155">
        <v>9</v>
      </c>
      <c r="C11" s="148" t="s">
        <v>1843</v>
      </c>
      <c r="D11" s="112" t="s">
        <v>1888</v>
      </c>
      <c r="E11" s="112" t="s">
        <v>1889</v>
      </c>
      <c r="F11" s="156" t="s">
        <v>1833</v>
      </c>
      <c r="G11" s="156" t="s">
        <v>1869</v>
      </c>
      <c r="H11" s="181" t="str">
        <f>VLOOKUP(B11,Results!B:P,15,FALSE)</f>
        <v> 1:04.53,0</v>
      </c>
      <c r="I11" s="112"/>
      <c r="J11" s="112"/>
      <c r="K11" s="112"/>
    </row>
    <row r="12" spans="1:11" ht="7.5" customHeight="1">
      <c r="A12" s="112"/>
      <c r="B12" s="155"/>
      <c r="C12" s="148"/>
      <c r="D12" s="112"/>
      <c r="E12" s="112"/>
      <c r="F12" s="156"/>
      <c r="G12" s="156"/>
      <c r="H12" s="180"/>
      <c r="I12" s="112"/>
      <c r="J12" s="112"/>
      <c r="K12" s="112"/>
    </row>
    <row r="13" spans="1:11" s="77" customFormat="1" ht="12.75" customHeight="1">
      <c r="A13" s="71" t="s">
        <v>2499</v>
      </c>
      <c r="B13" s="72" t="s">
        <v>2309</v>
      </c>
      <c r="C13" s="73"/>
      <c r="D13" s="74"/>
      <c r="E13" s="74"/>
      <c r="F13" s="75"/>
      <c r="G13" s="76"/>
      <c r="H13" s="245" t="s">
        <v>2995</v>
      </c>
      <c r="I13" s="159"/>
      <c r="J13" s="159"/>
      <c r="K13" s="159"/>
    </row>
    <row r="14" spans="1:11" ht="7.5" customHeight="1">
      <c r="A14" s="112"/>
      <c r="B14" s="155"/>
      <c r="C14" s="148"/>
      <c r="D14" s="112"/>
      <c r="E14" s="112"/>
      <c r="F14" s="156"/>
      <c r="G14" s="156"/>
      <c r="H14" s="180"/>
      <c r="I14" s="112"/>
      <c r="J14" s="112"/>
      <c r="K14" s="112"/>
    </row>
    <row r="15" spans="1:11" ht="12.75" customHeight="1">
      <c r="A15" s="112"/>
      <c r="B15" s="155">
        <v>6</v>
      </c>
      <c r="C15" s="148" t="s">
        <v>1843</v>
      </c>
      <c r="D15" s="112" t="s">
        <v>3467</v>
      </c>
      <c r="E15" s="112" t="s">
        <v>1708</v>
      </c>
      <c r="F15" s="156" t="s">
        <v>1833</v>
      </c>
      <c r="G15" s="156" t="s">
        <v>1869</v>
      </c>
      <c r="H15" s="181" t="str">
        <f>VLOOKUP(B15,Results!B:P,15,FALSE)</f>
        <v> 1:00.40,2</v>
      </c>
      <c r="I15" s="112"/>
      <c r="J15" s="112"/>
      <c r="K15" s="112"/>
    </row>
    <row r="16" spans="1:11" ht="12.75" customHeight="1">
      <c r="A16" s="112"/>
      <c r="B16" s="155">
        <v>8</v>
      </c>
      <c r="C16" s="148" t="s">
        <v>1843</v>
      </c>
      <c r="D16" s="112" t="s">
        <v>1704</v>
      </c>
      <c r="E16" s="112" t="s">
        <v>1705</v>
      </c>
      <c r="F16" s="156" t="s">
        <v>1833</v>
      </c>
      <c r="G16" s="156" t="s">
        <v>1867</v>
      </c>
      <c r="H16" s="181" t="str">
        <f>VLOOKUP(B16,Results!B:P,15,FALSE)</f>
        <v> 1:01.14,3</v>
      </c>
      <c r="I16" s="112"/>
      <c r="J16" s="112"/>
      <c r="K16" s="112"/>
    </row>
    <row r="17" spans="1:11" ht="12.75" customHeight="1">
      <c r="A17" s="112"/>
      <c r="B17" s="155">
        <v>30</v>
      </c>
      <c r="C17" s="148" t="s">
        <v>1844</v>
      </c>
      <c r="D17" s="112" t="s">
        <v>2167</v>
      </c>
      <c r="E17" s="112" t="s">
        <v>1908</v>
      </c>
      <c r="F17" s="156" t="s">
        <v>1833</v>
      </c>
      <c r="G17" s="156" t="s">
        <v>2168</v>
      </c>
      <c r="H17" s="266" t="s">
        <v>2996</v>
      </c>
      <c r="I17" s="112"/>
      <c r="J17" s="112"/>
      <c r="K17" s="112"/>
    </row>
    <row r="18" spans="1:11" ht="7.5" customHeight="1">
      <c r="A18" s="112"/>
      <c r="B18" s="155"/>
      <c r="C18" s="148"/>
      <c r="D18" s="112"/>
      <c r="E18" s="112"/>
      <c r="F18" s="156"/>
      <c r="G18" s="156"/>
      <c r="H18" s="180"/>
      <c r="I18" s="112"/>
      <c r="J18" s="112"/>
      <c r="K18" s="112"/>
    </row>
    <row r="19" spans="1:11" s="77" customFormat="1" ht="12.75" customHeight="1">
      <c r="A19" s="71" t="s">
        <v>2501</v>
      </c>
      <c r="B19" s="72" t="s">
        <v>2095</v>
      </c>
      <c r="C19" s="73"/>
      <c r="D19" s="74"/>
      <c r="E19" s="74"/>
      <c r="F19" s="75"/>
      <c r="G19" s="76"/>
      <c r="H19" s="245" t="s">
        <v>3285</v>
      </c>
      <c r="I19" s="159"/>
      <c r="J19" s="159"/>
      <c r="K19" s="159"/>
    </row>
    <row r="20" spans="1:11" ht="7.5" customHeight="1">
      <c r="A20" s="112"/>
      <c r="B20" s="155"/>
      <c r="C20" s="148"/>
      <c r="D20" s="112"/>
      <c r="E20" s="112"/>
      <c r="F20" s="156"/>
      <c r="G20" s="156"/>
      <c r="H20" s="180"/>
      <c r="I20" s="112"/>
      <c r="J20" s="112"/>
      <c r="K20" s="112"/>
    </row>
    <row r="21" spans="1:11" ht="12.75" customHeight="1">
      <c r="A21" s="112"/>
      <c r="B21" s="155">
        <v>7</v>
      </c>
      <c r="C21" s="148" t="s">
        <v>1843</v>
      </c>
      <c r="D21" s="112" t="s">
        <v>2093</v>
      </c>
      <c r="E21" s="112" t="s">
        <v>2094</v>
      </c>
      <c r="F21" s="156" t="s">
        <v>1833</v>
      </c>
      <c r="G21" s="156" t="s">
        <v>1869</v>
      </c>
      <c r="H21" s="181" t="str">
        <f>VLOOKUP(B21,Results!B:P,15,FALSE)</f>
        <v> 1:01.06,5</v>
      </c>
      <c r="I21" s="112"/>
      <c r="J21" s="112"/>
      <c r="K21" s="112"/>
    </row>
    <row r="22" spans="1:11" ht="12.75" customHeight="1">
      <c r="A22" s="112"/>
      <c r="B22" s="155">
        <v>51</v>
      </c>
      <c r="C22" s="148" t="s">
        <v>1845</v>
      </c>
      <c r="D22" s="112" t="s">
        <v>1933</v>
      </c>
      <c r="E22" s="112" t="s">
        <v>1934</v>
      </c>
      <c r="F22" s="156" t="s">
        <v>1833</v>
      </c>
      <c r="G22" s="156" t="s">
        <v>2096</v>
      </c>
      <c r="H22" s="266" t="s">
        <v>2996</v>
      </c>
      <c r="I22" s="112"/>
      <c r="J22" s="112"/>
      <c r="K22" s="112"/>
    </row>
    <row r="23" spans="1:11" ht="12.75" customHeight="1">
      <c r="A23" s="112"/>
      <c r="B23" s="155">
        <v>69</v>
      </c>
      <c r="C23" s="148" t="s">
        <v>1846</v>
      </c>
      <c r="D23" s="112" t="s">
        <v>1951</v>
      </c>
      <c r="E23" s="112" t="s">
        <v>1952</v>
      </c>
      <c r="F23" s="156" t="s">
        <v>1833</v>
      </c>
      <c r="G23" s="156" t="s">
        <v>2139</v>
      </c>
      <c r="H23" s="181" t="str">
        <f>VLOOKUP(B23,Results!B:P,15,FALSE)</f>
        <v> 1:24.11,9</v>
      </c>
      <c r="I23" s="112"/>
      <c r="J23" s="112"/>
      <c r="K23" s="112"/>
    </row>
    <row r="24" spans="1:11" ht="12.75" customHeight="1">
      <c r="A24" s="112"/>
      <c r="B24" s="155"/>
      <c r="C24" s="148"/>
      <c r="D24" s="112"/>
      <c r="E24" s="112"/>
      <c r="F24" s="156"/>
      <c r="G24" s="156"/>
      <c r="H24" s="181"/>
      <c r="I24" s="112"/>
      <c r="J24" s="112"/>
      <c r="K24" s="112"/>
    </row>
    <row r="25" spans="1:11" ht="13.5" customHeight="1">
      <c r="A25" s="278" t="s">
        <v>1776</v>
      </c>
      <c r="B25" s="278"/>
      <c r="C25" s="278"/>
      <c r="D25" s="278"/>
      <c r="E25" s="278"/>
      <c r="F25" s="278"/>
      <c r="G25" s="278"/>
      <c r="H25" s="180"/>
      <c r="I25" s="112"/>
      <c r="J25" s="112"/>
      <c r="K25" s="112"/>
    </row>
    <row r="26" spans="1:11" ht="12.75">
      <c r="A26" s="112"/>
      <c r="B26" s="155"/>
      <c r="C26" s="148"/>
      <c r="D26" s="112"/>
      <c r="E26" s="112"/>
      <c r="F26" s="156"/>
      <c r="G26" s="156"/>
      <c r="H26" s="180"/>
      <c r="I26" s="112"/>
      <c r="J26" s="112"/>
      <c r="K26" s="112"/>
    </row>
  </sheetData>
  <sheetProtection/>
  <mergeCells count="1">
    <mergeCell ref="A25:G25"/>
  </mergeCells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7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2" width="7.00390625" style="15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10" bestFit="1" customWidth="1"/>
  </cols>
  <sheetData>
    <row r="1" spans="4:5" ht="15">
      <c r="D1" s="279" t="str">
        <f>Startlist!$F1</f>
        <v> </v>
      </c>
      <c r="E1" s="279"/>
    </row>
    <row r="2" spans="4:5" ht="15.75">
      <c r="D2" s="280" t="str">
        <f>Startlist!$F2</f>
        <v>Silveston Saaremaa Rally 2013</v>
      </c>
      <c r="E2" s="280"/>
    </row>
    <row r="3" spans="4:5" ht="15">
      <c r="D3" s="279" t="str">
        <f>Startlist!$F3</f>
        <v>October 11.-12. 2013</v>
      </c>
      <c r="E3" s="279"/>
    </row>
    <row r="4" spans="4:5" ht="15">
      <c r="D4" s="279" t="str">
        <f>Startlist!$F4</f>
        <v>Saaremaa</v>
      </c>
      <c r="E4" s="279"/>
    </row>
    <row r="6" ht="15">
      <c r="A6" s="16" t="s">
        <v>1824</v>
      </c>
    </row>
    <row r="7" spans="1:7" ht="12.75">
      <c r="A7" s="20" t="s">
        <v>1818</v>
      </c>
      <c r="B7" s="17" t="s">
        <v>1801</v>
      </c>
      <c r="C7" s="18" t="s">
        <v>1802</v>
      </c>
      <c r="D7" s="19" t="s">
        <v>1803</v>
      </c>
      <c r="E7" s="18" t="s">
        <v>1806</v>
      </c>
      <c r="F7" s="18" t="s">
        <v>1823</v>
      </c>
      <c r="G7" s="90" t="s">
        <v>1826</v>
      </c>
    </row>
    <row r="8" spans="1:7" ht="15" customHeight="1" hidden="1">
      <c r="A8" s="13"/>
      <c r="B8" s="14"/>
      <c r="C8" s="12"/>
      <c r="D8" s="12"/>
      <c r="E8" s="12"/>
      <c r="F8" s="91"/>
      <c r="G8" s="137"/>
    </row>
    <row r="9" spans="1:7" ht="15" customHeight="1" hidden="1">
      <c r="A9" s="13"/>
      <c r="B9" s="14"/>
      <c r="C9" s="12"/>
      <c r="D9" s="12"/>
      <c r="E9" s="12"/>
      <c r="F9" s="91"/>
      <c r="G9" s="137"/>
    </row>
    <row r="10" spans="1:7" ht="15" customHeight="1">
      <c r="A10" s="13" t="s">
        <v>3260</v>
      </c>
      <c r="B10" s="14" t="s">
        <v>1854</v>
      </c>
      <c r="C10" s="12" t="s">
        <v>1746</v>
      </c>
      <c r="D10" s="12" t="s">
        <v>1724</v>
      </c>
      <c r="E10" s="12" t="s">
        <v>1723</v>
      </c>
      <c r="F10" s="91" t="s">
        <v>3679</v>
      </c>
      <c r="G10" s="137" t="s">
        <v>3261</v>
      </c>
    </row>
    <row r="11" spans="1:7" ht="15" customHeight="1">
      <c r="A11" s="13" t="s">
        <v>3262</v>
      </c>
      <c r="B11" s="14" t="s">
        <v>1843</v>
      </c>
      <c r="C11" s="12" t="s">
        <v>1927</v>
      </c>
      <c r="D11" s="12" t="s">
        <v>1928</v>
      </c>
      <c r="E11" s="12" t="s">
        <v>1842</v>
      </c>
      <c r="F11" s="91" t="s">
        <v>3679</v>
      </c>
      <c r="G11" s="137" t="s">
        <v>3261</v>
      </c>
    </row>
    <row r="12" spans="1:7" ht="15" customHeight="1">
      <c r="A12" s="13" t="s">
        <v>3263</v>
      </c>
      <c r="B12" s="14" t="s">
        <v>1792</v>
      </c>
      <c r="C12" s="12" t="s">
        <v>2477</v>
      </c>
      <c r="D12" s="12" t="s">
        <v>2478</v>
      </c>
      <c r="E12" s="12" t="s">
        <v>2456</v>
      </c>
      <c r="F12" s="91" t="s">
        <v>1611</v>
      </c>
      <c r="G12" s="137" t="s">
        <v>3261</v>
      </c>
    </row>
    <row r="13" spans="1:7" ht="15" customHeight="1">
      <c r="A13" s="13" t="s">
        <v>3264</v>
      </c>
      <c r="B13" s="14" t="s">
        <v>1830</v>
      </c>
      <c r="C13" s="12" t="s">
        <v>1747</v>
      </c>
      <c r="D13" s="12" t="s">
        <v>1748</v>
      </c>
      <c r="E13" s="12" t="s">
        <v>2120</v>
      </c>
      <c r="F13" s="91"/>
      <c r="G13" s="137" t="s">
        <v>3265</v>
      </c>
    </row>
    <row r="14" spans="1:7" ht="15" customHeight="1">
      <c r="A14" s="13" t="s">
        <v>3266</v>
      </c>
      <c r="B14" s="14" t="s">
        <v>1830</v>
      </c>
      <c r="C14" s="12" t="s">
        <v>1970</v>
      </c>
      <c r="D14" s="12" t="s">
        <v>1971</v>
      </c>
      <c r="E14" s="12" t="s">
        <v>1972</v>
      </c>
      <c r="F14" s="91" t="s">
        <v>3679</v>
      </c>
      <c r="G14" s="137" t="s">
        <v>3267</v>
      </c>
    </row>
    <row r="15" spans="1:7" ht="15" customHeight="1">
      <c r="A15" s="13" t="s">
        <v>3268</v>
      </c>
      <c r="B15" s="14" t="s">
        <v>1844</v>
      </c>
      <c r="C15" s="12" t="s">
        <v>2164</v>
      </c>
      <c r="D15" s="12" t="s">
        <v>2165</v>
      </c>
      <c r="E15" s="12" t="s">
        <v>2139</v>
      </c>
      <c r="F15" s="91" t="s">
        <v>17</v>
      </c>
      <c r="G15" s="137" t="s">
        <v>3269</v>
      </c>
    </row>
    <row r="16" spans="1:7" ht="15" customHeight="1">
      <c r="A16" s="13" t="s">
        <v>3272</v>
      </c>
      <c r="B16" s="14" t="s">
        <v>1792</v>
      </c>
      <c r="C16" s="12" t="s">
        <v>2449</v>
      </c>
      <c r="D16" s="12" t="s">
        <v>2450</v>
      </c>
      <c r="E16" s="12" t="s">
        <v>2451</v>
      </c>
      <c r="F16" s="91" t="s">
        <v>832</v>
      </c>
      <c r="G16" s="137" t="s">
        <v>3269</v>
      </c>
    </row>
    <row r="17" spans="1:7" ht="15" customHeight="1">
      <c r="A17" s="13" t="s">
        <v>3270</v>
      </c>
      <c r="B17" s="14" t="s">
        <v>1846</v>
      </c>
      <c r="C17" s="12" t="s">
        <v>1977</v>
      </c>
      <c r="D17" s="12" t="s">
        <v>1978</v>
      </c>
      <c r="E17" s="12" t="s">
        <v>2139</v>
      </c>
      <c r="F17" s="91" t="s">
        <v>203</v>
      </c>
      <c r="G17" s="137" t="s">
        <v>3271</v>
      </c>
    </row>
    <row r="18" spans="1:7" ht="15" customHeight="1">
      <c r="A18" s="13" t="s">
        <v>3273</v>
      </c>
      <c r="B18" s="14" t="s">
        <v>1846</v>
      </c>
      <c r="C18" s="12" t="s">
        <v>1729</v>
      </c>
      <c r="D18" s="12" t="s">
        <v>1909</v>
      </c>
      <c r="E18" s="12" t="s">
        <v>2142</v>
      </c>
      <c r="F18" s="91" t="s">
        <v>832</v>
      </c>
      <c r="G18" s="137" t="s">
        <v>3274</v>
      </c>
    </row>
    <row r="19" spans="1:7" ht="15" customHeight="1">
      <c r="A19" s="13" t="s">
        <v>3275</v>
      </c>
      <c r="B19" s="14" t="s">
        <v>1846</v>
      </c>
      <c r="C19" s="12" t="s">
        <v>1899</v>
      </c>
      <c r="D19" s="12" t="s">
        <v>1715</v>
      </c>
      <c r="E19" s="12" t="s">
        <v>2168</v>
      </c>
      <c r="F19" s="91" t="s">
        <v>1611</v>
      </c>
      <c r="G19" s="137" t="s">
        <v>3276</v>
      </c>
    </row>
    <row r="20" spans="1:7" ht="15" customHeight="1">
      <c r="A20" s="13" t="s">
        <v>3277</v>
      </c>
      <c r="B20" s="14" t="s">
        <v>1843</v>
      </c>
      <c r="C20" s="12" t="s">
        <v>1918</v>
      </c>
      <c r="D20" s="12" t="s">
        <v>1919</v>
      </c>
      <c r="E20" s="12" t="s">
        <v>1869</v>
      </c>
      <c r="F20" s="91" t="s">
        <v>1611</v>
      </c>
      <c r="G20" s="137" t="s">
        <v>3276</v>
      </c>
    </row>
    <row r="21" spans="1:7" ht="15" customHeight="1">
      <c r="A21" s="13" t="s">
        <v>3278</v>
      </c>
      <c r="B21" s="14" t="s">
        <v>1831</v>
      </c>
      <c r="C21" s="12" t="s">
        <v>2118</v>
      </c>
      <c r="D21" s="12" t="s">
        <v>2119</v>
      </c>
      <c r="E21" s="12" t="s">
        <v>2120</v>
      </c>
      <c r="F21" s="91" t="s">
        <v>832</v>
      </c>
      <c r="G21" s="137" t="s">
        <v>3276</v>
      </c>
    </row>
    <row r="22" spans="1:7" ht="15" customHeight="1">
      <c r="A22" s="13" t="s">
        <v>3279</v>
      </c>
      <c r="B22" s="14" t="s">
        <v>1831</v>
      </c>
      <c r="C22" s="12" t="s">
        <v>1953</v>
      </c>
      <c r="D22" s="12" t="s">
        <v>1954</v>
      </c>
      <c r="E22" s="12" t="s">
        <v>1956</v>
      </c>
      <c r="F22" s="91" t="s">
        <v>398</v>
      </c>
      <c r="G22" s="137" t="s">
        <v>3276</v>
      </c>
    </row>
    <row r="23" spans="1:7" ht="15" customHeight="1">
      <c r="A23" s="13" t="s">
        <v>3280</v>
      </c>
      <c r="B23" s="14" t="s">
        <v>1829</v>
      </c>
      <c r="C23" s="12" t="s">
        <v>2209</v>
      </c>
      <c r="D23" s="12" t="s">
        <v>1726</v>
      </c>
      <c r="E23" s="12" t="s">
        <v>2211</v>
      </c>
      <c r="F23" s="91" t="s">
        <v>832</v>
      </c>
      <c r="G23" s="137" t="s">
        <v>3276</v>
      </c>
    </row>
    <row r="24" spans="1:7" ht="15" customHeight="1">
      <c r="A24" s="13" t="s">
        <v>3281</v>
      </c>
      <c r="B24" s="14" t="s">
        <v>1829</v>
      </c>
      <c r="C24" s="12" t="s">
        <v>1935</v>
      </c>
      <c r="D24" s="12" t="s">
        <v>2253</v>
      </c>
      <c r="E24" s="12" t="s">
        <v>2146</v>
      </c>
      <c r="F24" s="91"/>
      <c r="G24" s="137" t="s">
        <v>3276</v>
      </c>
    </row>
    <row r="25" spans="1:7" ht="15" customHeight="1">
      <c r="A25" s="13" t="s">
        <v>3282</v>
      </c>
      <c r="B25" s="14" t="s">
        <v>1830</v>
      </c>
      <c r="C25" s="12" t="s">
        <v>1993</v>
      </c>
      <c r="D25" s="12" t="s">
        <v>1994</v>
      </c>
      <c r="E25" s="12" t="s">
        <v>2204</v>
      </c>
      <c r="F25" s="91" t="s">
        <v>832</v>
      </c>
      <c r="G25" s="137" t="s">
        <v>3276</v>
      </c>
    </row>
    <row r="26" spans="1:7" ht="15" customHeight="1">
      <c r="A26" s="13" t="s">
        <v>3283</v>
      </c>
      <c r="B26" s="14" t="s">
        <v>1792</v>
      </c>
      <c r="C26" s="12" t="s">
        <v>2464</v>
      </c>
      <c r="D26" s="12" t="s">
        <v>2465</v>
      </c>
      <c r="E26" s="12" t="s">
        <v>2466</v>
      </c>
      <c r="F26" s="91" t="s">
        <v>832</v>
      </c>
      <c r="G26" s="137" t="s">
        <v>3284</v>
      </c>
    </row>
    <row r="27" spans="1:7" ht="15" customHeight="1">
      <c r="A27" s="13" t="s">
        <v>28</v>
      </c>
      <c r="B27" s="14" t="s">
        <v>1847</v>
      </c>
      <c r="C27" s="12" t="s">
        <v>2114</v>
      </c>
      <c r="D27" s="12" t="s">
        <v>2115</v>
      </c>
      <c r="E27" s="12" t="s">
        <v>2109</v>
      </c>
      <c r="F27" s="91" t="s">
        <v>3679</v>
      </c>
      <c r="G27" s="137" t="s">
        <v>29</v>
      </c>
    </row>
    <row r="28" spans="1:7" ht="15" customHeight="1">
      <c r="A28" s="13" t="s">
        <v>38</v>
      </c>
      <c r="B28" s="14" t="s">
        <v>1831</v>
      </c>
      <c r="C28" s="12" t="s">
        <v>2125</v>
      </c>
      <c r="D28" s="12" t="s">
        <v>2126</v>
      </c>
      <c r="E28" s="12" t="s">
        <v>2127</v>
      </c>
      <c r="F28" s="91" t="s">
        <v>833</v>
      </c>
      <c r="G28" s="137" t="s">
        <v>29</v>
      </c>
    </row>
    <row r="29" spans="1:7" ht="15" customHeight="1">
      <c r="A29" s="13" t="s">
        <v>30</v>
      </c>
      <c r="B29" s="14" t="s">
        <v>1847</v>
      </c>
      <c r="C29" s="12" t="s">
        <v>1922</v>
      </c>
      <c r="D29" s="12" t="s">
        <v>1923</v>
      </c>
      <c r="E29" s="12" t="s">
        <v>2109</v>
      </c>
      <c r="F29" s="91" t="s">
        <v>4205</v>
      </c>
      <c r="G29" s="137" t="s">
        <v>31</v>
      </c>
    </row>
    <row r="30" spans="1:7" ht="15" customHeight="1">
      <c r="A30" s="13" t="s">
        <v>43</v>
      </c>
      <c r="B30" s="14" t="s">
        <v>1829</v>
      </c>
      <c r="C30" s="12" t="s">
        <v>2182</v>
      </c>
      <c r="D30" s="12" t="s">
        <v>2183</v>
      </c>
      <c r="E30" s="12" t="s">
        <v>2096</v>
      </c>
      <c r="F30" s="91" t="s">
        <v>833</v>
      </c>
      <c r="G30" s="137" t="s">
        <v>31</v>
      </c>
    </row>
    <row r="31" spans="1:7" ht="15" customHeight="1">
      <c r="A31" s="13" t="s">
        <v>64</v>
      </c>
      <c r="B31" s="14" t="s">
        <v>1792</v>
      </c>
      <c r="C31" s="12" t="s">
        <v>2461</v>
      </c>
      <c r="D31" s="12" t="s">
        <v>2462</v>
      </c>
      <c r="E31" s="12" t="s">
        <v>2456</v>
      </c>
      <c r="F31" s="91" t="s">
        <v>1611</v>
      </c>
      <c r="G31" s="137" t="s">
        <v>31</v>
      </c>
    </row>
    <row r="32" spans="1:7" ht="15" customHeight="1">
      <c r="A32" s="13" t="s">
        <v>62</v>
      </c>
      <c r="B32" s="14" t="s">
        <v>1830</v>
      </c>
      <c r="C32" s="12" t="s">
        <v>2052</v>
      </c>
      <c r="D32" s="12" t="s">
        <v>1771</v>
      </c>
      <c r="E32" s="12" t="s">
        <v>2290</v>
      </c>
      <c r="F32" s="91" t="s">
        <v>833</v>
      </c>
      <c r="G32" s="137" t="s">
        <v>31</v>
      </c>
    </row>
    <row r="33" spans="1:7" ht="15" customHeight="1">
      <c r="A33" s="13" t="s">
        <v>63</v>
      </c>
      <c r="B33" s="14" t="s">
        <v>1830</v>
      </c>
      <c r="C33" s="12" t="s">
        <v>1783</v>
      </c>
      <c r="D33" s="12" t="s">
        <v>2447</v>
      </c>
      <c r="E33" s="12" t="s">
        <v>2204</v>
      </c>
      <c r="F33" s="91" t="s">
        <v>833</v>
      </c>
      <c r="G33" s="137" t="s">
        <v>31</v>
      </c>
    </row>
    <row r="34" spans="1:7" ht="15" customHeight="1">
      <c r="A34" s="13" t="s">
        <v>46</v>
      </c>
      <c r="B34" s="14" t="s">
        <v>1831</v>
      </c>
      <c r="C34" s="12" t="s">
        <v>1757</v>
      </c>
      <c r="D34" s="12" t="s">
        <v>2227</v>
      </c>
      <c r="E34" s="12" t="s">
        <v>2241</v>
      </c>
      <c r="F34" s="91" t="s">
        <v>3679</v>
      </c>
      <c r="G34" s="137" t="s">
        <v>47</v>
      </c>
    </row>
    <row r="35" spans="1:7" ht="15" customHeight="1">
      <c r="A35" s="13" t="s">
        <v>56</v>
      </c>
      <c r="B35" s="14" t="s">
        <v>1847</v>
      </c>
      <c r="C35" s="12" t="s">
        <v>2021</v>
      </c>
      <c r="D35" s="12" t="s">
        <v>2022</v>
      </c>
      <c r="E35" s="12" t="s">
        <v>2023</v>
      </c>
      <c r="F35" s="91" t="s">
        <v>3679</v>
      </c>
      <c r="G35" s="137" t="s">
        <v>47</v>
      </c>
    </row>
    <row r="36" spans="1:7" ht="15" customHeight="1">
      <c r="A36" s="13" t="s">
        <v>51</v>
      </c>
      <c r="B36" s="14" t="s">
        <v>1847</v>
      </c>
      <c r="C36" s="12" t="s">
        <v>1736</v>
      </c>
      <c r="D36" s="12" t="s">
        <v>1737</v>
      </c>
      <c r="E36" s="12" t="s">
        <v>1995</v>
      </c>
      <c r="F36" s="91" t="s">
        <v>3973</v>
      </c>
      <c r="G36" s="137" t="s">
        <v>47</v>
      </c>
    </row>
    <row r="37" spans="1:7" ht="15" customHeight="1">
      <c r="A37" s="13" t="s">
        <v>55</v>
      </c>
      <c r="B37" s="14" t="s">
        <v>1831</v>
      </c>
      <c r="C37" s="12" t="s">
        <v>2002</v>
      </c>
      <c r="D37" s="12" t="s">
        <v>2289</v>
      </c>
      <c r="E37" s="12" t="s">
        <v>1765</v>
      </c>
      <c r="F37" s="91" t="s">
        <v>1611</v>
      </c>
      <c r="G37" s="137" t="s">
        <v>47</v>
      </c>
    </row>
    <row r="38" spans="1:7" ht="15" customHeight="1">
      <c r="A38" s="13" t="s">
        <v>22</v>
      </c>
      <c r="B38" s="14" t="s">
        <v>1854</v>
      </c>
      <c r="C38" s="12" t="s">
        <v>1719</v>
      </c>
      <c r="D38" s="12" t="s">
        <v>1914</v>
      </c>
      <c r="E38" s="12" t="s">
        <v>1915</v>
      </c>
      <c r="F38" s="91" t="s">
        <v>833</v>
      </c>
      <c r="G38" s="137" t="s">
        <v>23</v>
      </c>
    </row>
    <row r="39" spans="1:7" ht="15" customHeight="1">
      <c r="A39" s="13" t="s">
        <v>42</v>
      </c>
      <c r="B39" s="14" t="s">
        <v>1843</v>
      </c>
      <c r="C39" s="12" t="s">
        <v>1964</v>
      </c>
      <c r="D39" s="12" t="s">
        <v>1730</v>
      </c>
      <c r="E39" s="12" t="s">
        <v>1867</v>
      </c>
      <c r="F39" s="91"/>
      <c r="G39" s="137" t="s">
        <v>23</v>
      </c>
    </row>
    <row r="40" spans="1:7" ht="15" customHeight="1">
      <c r="A40" s="13" t="s">
        <v>32</v>
      </c>
      <c r="B40" s="14" t="s">
        <v>1847</v>
      </c>
      <c r="C40" s="12" t="s">
        <v>1725</v>
      </c>
      <c r="D40" s="12" t="s">
        <v>1733</v>
      </c>
      <c r="E40" s="12" t="s">
        <v>2109</v>
      </c>
      <c r="F40" s="91" t="s">
        <v>1611</v>
      </c>
      <c r="G40" s="137" t="s">
        <v>23</v>
      </c>
    </row>
    <row r="41" spans="1:7" ht="15" customHeight="1">
      <c r="A41" s="13" t="s">
        <v>50</v>
      </c>
      <c r="B41" s="14" t="s">
        <v>1846</v>
      </c>
      <c r="C41" s="12" t="s">
        <v>2402</v>
      </c>
      <c r="D41" s="12" t="s">
        <v>1992</v>
      </c>
      <c r="E41" s="12" t="s">
        <v>2139</v>
      </c>
      <c r="F41" s="91" t="s">
        <v>832</v>
      </c>
      <c r="G41" s="137" t="s">
        <v>23</v>
      </c>
    </row>
    <row r="42" spans="1:7" ht="15" customHeight="1">
      <c r="A42" s="13" t="s">
        <v>49</v>
      </c>
      <c r="B42" s="14" t="s">
        <v>1830</v>
      </c>
      <c r="C42" s="12" t="s">
        <v>2226</v>
      </c>
      <c r="D42" s="12" t="s">
        <v>2084</v>
      </c>
      <c r="E42" s="12" t="s">
        <v>2228</v>
      </c>
      <c r="F42" s="91" t="s">
        <v>3679</v>
      </c>
      <c r="G42" s="137" t="s">
        <v>23</v>
      </c>
    </row>
    <row r="43" spans="1:7" ht="15" customHeight="1">
      <c r="A43" s="13" t="s">
        <v>45</v>
      </c>
      <c r="B43" s="14" t="s">
        <v>1831</v>
      </c>
      <c r="C43" s="12" t="s">
        <v>2264</v>
      </c>
      <c r="D43" s="12" t="s">
        <v>1982</v>
      </c>
      <c r="E43" s="12" t="s">
        <v>2146</v>
      </c>
      <c r="F43" s="91" t="s">
        <v>832</v>
      </c>
      <c r="G43" s="137" t="s">
        <v>23</v>
      </c>
    </row>
    <row r="44" spans="1:7" ht="15" customHeight="1">
      <c r="A44" s="13" t="s">
        <v>48</v>
      </c>
      <c r="B44" s="14" t="s">
        <v>1831</v>
      </c>
      <c r="C44" s="12" t="s">
        <v>1743</v>
      </c>
      <c r="D44" s="12" t="s">
        <v>1744</v>
      </c>
      <c r="E44" s="12" t="s">
        <v>1983</v>
      </c>
      <c r="F44" s="91" t="s">
        <v>832</v>
      </c>
      <c r="G44" s="137" t="s">
        <v>23</v>
      </c>
    </row>
    <row r="45" spans="1:7" ht="15" customHeight="1">
      <c r="A45" s="13" t="s">
        <v>37</v>
      </c>
      <c r="B45" s="14" t="s">
        <v>1854</v>
      </c>
      <c r="C45" s="12" t="s">
        <v>1947</v>
      </c>
      <c r="D45" s="12" t="s">
        <v>1948</v>
      </c>
      <c r="E45" s="12" t="s">
        <v>1950</v>
      </c>
      <c r="F45" s="91" t="s">
        <v>3679</v>
      </c>
      <c r="G45" s="137" t="s">
        <v>23</v>
      </c>
    </row>
    <row r="46" spans="1:7" ht="15" customHeight="1">
      <c r="A46" s="13" t="s">
        <v>61</v>
      </c>
      <c r="B46" s="14" t="s">
        <v>1831</v>
      </c>
      <c r="C46" s="12" t="s">
        <v>1777</v>
      </c>
      <c r="D46" s="12" t="s">
        <v>1778</v>
      </c>
      <c r="E46" s="12" t="s">
        <v>2243</v>
      </c>
      <c r="F46" s="91" t="s">
        <v>833</v>
      </c>
      <c r="G46" s="137" t="s">
        <v>23</v>
      </c>
    </row>
    <row r="47" spans="1:7" ht="15" customHeight="1">
      <c r="A47" s="13" t="s">
        <v>54</v>
      </c>
      <c r="B47" s="14" t="s">
        <v>1830</v>
      </c>
      <c r="C47" s="12" t="s">
        <v>2000</v>
      </c>
      <c r="D47" s="12" t="s">
        <v>2410</v>
      </c>
      <c r="E47" s="12" t="s">
        <v>2120</v>
      </c>
      <c r="F47" s="91" t="s">
        <v>3679</v>
      </c>
      <c r="G47" s="137" t="s">
        <v>53</v>
      </c>
    </row>
    <row r="48" spans="1:7" ht="15" customHeight="1">
      <c r="A48" s="13" t="s">
        <v>57</v>
      </c>
      <c r="B48" s="14" t="s">
        <v>1845</v>
      </c>
      <c r="C48" s="12" t="s">
        <v>2039</v>
      </c>
      <c r="D48" s="12" t="s">
        <v>2040</v>
      </c>
      <c r="E48" s="12" t="s">
        <v>2041</v>
      </c>
      <c r="F48" s="91" t="s">
        <v>833</v>
      </c>
      <c r="G48" s="137" t="s">
        <v>53</v>
      </c>
    </row>
    <row r="49" spans="1:7" ht="15" customHeight="1">
      <c r="A49" s="13" t="s">
        <v>52</v>
      </c>
      <c r="B49" s="14" t="s">
        <v>1831</v>
      </c>
      <c r="C49" s="12" t="s">
        <v>1999</v>
      </c>
      <c r="D49" s="12" t="s">
        <v>2408</v>
      </c>
      <c r="E49" s="12" t="s">
        <v>2196</v>
      </c>
      <c r="F49" s="91" t="s">
        <v>14</v>
      </c>
      <c r="G49" s="137" t="s">
        <v>53</v>
      </c>
    </row>
    <row r="50" spans="1:7" ht="15" customHeight="1">
      <c r="A50" s="13" t="s">
        <v>24</v>
      </c>
      <c r="B50" s="14" t="s">
        <v>1829</v>
      </c>
      <c r="C50" s="12" t="s">
        <v>1916</v>
      </c>
      <c r="D50" s="12" t="s">
        <v>1760</v>
      </c>
      <c r="E50" s="12" t="s">
        <v>2096</v>
      </c>
      <c r="F50" s="91" t="s">
        <v>832</v>
      </c>
      <c r="G50" s="137" t="s">
        <v>25</v>
      </c>
    </row>
    <row r="51" spans="1:7" ht="15" customHeight="1">
      <c r="A51" s="13" t="s">
        <v>33</v>
      </c>
      <c r="B51" s="14" t="s">
        <v>1854</v>
      </c>
      <c r="C51" s="12" t="s">
        <v>2154</v>
      </c>
      <c r="D51" s="12" t="s">
        <v>2155</v>
      </c>
      <c r="E51" s="12" t="s">
        <v>1915</v>
      </c>
      <c r="F51" s="91" t="s">
        <v>16</v>
      </c>
      <c r="G51" s="137" t="s">
        <v>25</v>
      </c>
    </row>
    <row r="52" spans="1:7" ht="15" customHeight="1">
      <c r="A52" s="13" t="s">
        <v>34</v>
      </c>
      <c r="B52" s="14" t="s">
        <v>1845</v>
      </c>
      <c r="C52" s="12" t="s">
        <v>1933</v>
      </c>
      <c r="D52" s="12" t="s">
        <v>1934</v>
      </c>
      <c r="E52" s="12" t="s">
        <v>2096</v>
      </c>
      <c r="F52" s="91" t="s">
        <v>1611</v>
      </c>
      <c r="G52" s="137" t="s">
        <v>25</v>
      </c>
    </row>
    <row r="53" spans="1:7" ht="15" customHeight="1">
      <c r="A53" s="13" t="s">
        <v>44</v>
      </c>
      <c r="B53" s="14" t="s">
        <v>1831</v>
      </c>
      <c r="C53" s="12" t="s">
        <v>1973</v>
      </c>
      <c r="D53" s="12" t="s">
        <v>1974</v>
      </c>
      <c r="E53" s="12" t="s">
        <v>1975</v>
      </c>
      <c r="F53" s="91" t="s">
        <v>3679</v>
      </c>
      <c r="G53" s="137" t="s">
        <v>25</v>
      </c>
    </row>
    <row r="54" spans="1:7" ht="15" customHeight="1">
      <c r="A54" s="13" t="s">
        <v>36</v>
      </c>
      <c r="B54" s="14" t="s">
        <v>1831</v>
      </c>
      <c r="C54" s="12" t="s">
        <v>1944</v>
      </c>
      <c r="D54" s="12" t="s">
        <v>1945</v>
      </c>
      <c r="E54" s="12" t="s">
        <v>2096</v>
      </c>
      <c r="F54" s="91" t="s">
        <v>3679</v>
      </c>
      <c r="G54" s="137" t="s">
        <v>25</v>
      </c>
    </row>
    <row r="55" spans="1:7" ht="15" customHeight="1">
      <c r="A55" s="13" t="s">
        <v>60</v>
      </c>
      <c r="B55" s="14" t="s">
        <v>1831</v>
      </c>
      <c r="C55" s="12" t="s">
        <v>2045</v>
      </c>
      <c r="D55" s="12" t="s">
        <v>2046</v>
      </c>
      <c r="E55" s="12" t="s">
        <v>2047</v>
      </c>
      <c r="F55" s="91" t="s">
        <v>17</v>
      </c>
      <c r="G55" s="137" t="s">
        <v>25</v>
      </c>
    </row>
    <row r="56" spans="1:7" ht="15" customHeight="1">
      <c r="A56" s="13" t="s">
        <v>59</v>
      </c>
      <c r="B56" s="14" t="s">
        <v>1830</v>
      </c>
      <c r="C56" s="12" t="s">
        <v>1780</v>
      </c>
      <c r="D56" s="12" t="s">
        <v>1781</v>
      </c>
      <c r="E56" s="12" t="s">
        <v>2204</v>
      </c>
      <c r="F56" s="91" t="s">
        <v>3679</v>
      </c>
      <c r="G56" s="137" t="s">
        <v>25</v>
      </c>
    </row>
    <row r="57" spans="1:7" ht="15" customHeight="1">
      <c r="A57" s="13" t="s">
        <v>65</v>
      </c>
      <c r="B57" s="14" t="s">
        <v>1792</v>
      </c>
      <c r="C57" s="12" t="s">
        <v>2474</v>
      </c>
      <c r="D57" s="12" t="s">
        <v>2475</v>
      </c>
      <c r="E57" s="12" t="s">
        <v>2451</v>
      </c>
      <c r="F57" s="91" t="s">
        <v>832</v>
      </c>
      <c r="G57" s="137" t="s">
        <v>25</v>
      </c>
    </row>
    <row r="58" spans="1:7" ht="15" customHeight="1">
      <c r="A58" s="13" t="s">
        <v>58</v>
      </c>
      <c r="B58" s="14" t="s">
        <v>1831</v>
      </c>
      <c r="C58" s="12" t="s">
        <v>2042</v>
      </c>
      <c r="D58" s="12" t="s">
        <v>2043</v>
      </c>
      <c r="E58" s="12" t="s">
        <v>2243</v>
      </c>
      <c r="F58" s="91" t="s">
        <v>1611</v>
      </c>
      <c r="G58" s="137" t="s">
        <v>25</v>
      </c>
    </row>
    <row r="59" spans="1:7" ht="15" customHeight="1">
      <c r="A59" s="13" t="s">
        <v>35</v>
      </c>
      <c r="B59" s="14" t="s">
        <v>1843</v>
      </c>
      <c r="C59" s="12" t="s">
        <v>1941</v>
      </c>
      <c r="D59" s="12" t="s">
        <v>1942</v>
      </c>
      <c r="E59" s="12" t="s">
        <v>1867</v>
      </c>
      <c r="F59" s="91" t="s">
        <v>17</v>
      </c>
      <c r="G59" s="137" t="s">
        <v>25</v>
      </c>
    </row>
    <row r="60" spans="1:7" ht="15" customHeight="1">
      <c r="A60" s="13" t="s">
        <v>27</v>
      </c>
      <c r="B60" s="14" t="s">
        <v>1846</v>
      </c>
      <c r="C60" s="12" t="s">
        <v>2083</v>
      </c>
      <c r="D60" s="12" t="s">
        <v>1920</v>
      </c>
      <c r="E60" s="12" t="s">
        <v>2142</v>
      </c>
      <c r="F60" s="91" t="s">
        <v>3679</v>
      </c>
      <c r="G60" s="137" t="s">
        <v>25</v>
      </c>
    </row>
    <row r="61" spans="1:7" ht="15" customHeight="1">
      <c r="A61" s="13" t="s">
        <v>39</v>
      </c>
      <c r="B61" s="14" t="s">
        <v>1831</v>
      </c>
      <c r="C61" s="12" t="s">
        <v>1957</v>
      </c>
      <c r="D61" s="12" t="s">
        <v>1958</v>
      </c>
      <c r="E61" s="12" t="s">
        <v>2096</v>
      </c>
      <c r="F61" s="91" t="s">
        <v>1611</v>
      </c>
      <c r="G61" s="137" t="s">
        <v>40</v>
      </c>
    </row>
    <row r="62" spans="1:7" ht="15" customHeight="1">
      <c r="A62" s="13" t="s">
        <v>21</v>
      </c>
      <c r="B62" s="14" t="s">
        <v>1701</v>
      </c>
      <c r="C62" s="12" t="s">
        <v>1706</v>
      </c>
      <c r="D62" s="12" t="s">
        <v>2322</v>
      </c>
      <c r="E62" s="12" t="s">
        <v>1867</v>
      </c>
      <c r="F62" s="91" t="s">
        <v>3679</v>
      </c>
      <c r="G62" s="137" t="s">
        <v>3656</v>
      </c>
    </row>
    <row r="63" spans="1:7" ht="15" customHeight="1">
      <c r="A63" s="13" t="s">
        <v>3655</v>
      </c>
      <c r="B63" s="14" t="s">
        <v>1846</v>
      </c>
      <c r="C63" s="12" t="s">
        <v>1986</v>
      </c>
      <c r="D63" s="12" t="s">
        <v>1987</v>
      </c>
      <c r="E63" s="12" t="s">
        <v>2142</v>
      </c>
      <c r="F63" s="91" t="s">
        <v>1611</v>
      </c>
      <c r="G63" s="137" t="s">
        <v>3656</v>
      </c>
    </row>
    <row r="64" spans="1:7" ht="15" customHeight="1">
      <c r="A64" s="13" t="s">
        <v>66</v>
      </c>
      <c r="B64" s="14" t="s">
        <v>1792</v>
      </c>
      <c r="C64" s="12" t="s">
        <v>2485</v>
      </c>
      <c r="D64" s="12" t="s">
        <v>2486</v>
      </c>
      <c r="E64" s="12" t="s">
        <v>2456</v>
      </c>
      <c r="F64" s="91" t="s">
        <v>3679</v>
      </c>
      <c r="G64" s="137" t="s">
        <v>19</v>
      </c>
    </row>
    <row r="65" spans="1:7" ht="15" customHeight="1">
      <c r="A65" s="13" t="s">
        <v>18</v>
      </c>
      <c r="B65" s="14" t="s">
        <v>1701</v>
      </c>
      <c r="C65" s="12" t="s">
        <v>1709</v>
      </c>
      <c r="D65" s="12" t="s">
        <v>1710</v>
      </c>
      <c r="E65" s="12" t="s">
        <v>1882</v>
      </c>
      <c r="F65" s="91" t="s">
        <v>3678</v>
      </c>
      <c r="G65" s="137" t="s">
        <v>19</v>
      </c>
    </row>
    <row r="66" spans="1:7" ht="15" customHeight="1">
      <c r="A66" s="13" t="s">
        <v>20</v>
      </c>
      <c r="B66" s="14" t="s">
        <v>1701</v>
      </c>
      <c r="C66" s="12" t="s">
        <v>1893</v>
      </c>
      <c r="D66" s="12" t="s">
        <v>1894</v>
      </c>
      <c r="E66" s="12" t="s">
        <v>1896</v>
      </c>
      <c r="F66" s="91" t="s">
        <v>833</v>
      </c>
      <c r="G66" s="137" t="s">
        <v>19</v>
      </c>
    </row>
    <row r="67" spans="1:7" ht="15" customHeight="1">
      <c r="A67" s="13" t="s">
        <v>3658</v>
      </c>
      <c r="B67" s="14" t="s">
        <v>1792</v>
      </c>
      <c r="C67" s="12" t="s">
        <v>2458</v>
      </c>
      <c r="D67" s="12" t="s">
        <v>2459</v>
      </c>
      <c r="E67" s="12" t="s">
        <v>2456</v>
      </c>
      <c r="F67" s="91" t="s">
        <v>832</v>
      </c>
      <c r="G67" s="137" t="s">
        <v>3659</v>
      </c>
    </row>
    <row r="68" spans="1:7" ht="15" customHeight="1">
      <c r="A68" s="13" t="s">
        <v>3653</v>
      </c>
      <c r="B68" s="14" t="s">
        <v>1831</v>
      </c>
      <c r="C68" s="12" t="s">
        <v>1758</v>
      </c>
      <c r="D68" s="12" t="s">
        <v>1965</v>
      </c>
      <c r="E68" s="12" t="s">
        <v>2241</v>
      </c>
      <c r="F68" s="91" t="s">
        <v>832</v>
      </c>
      <c r="G68" s="137" t="s">
        <v>3654</v>
      </c>
    </row>
    <row r="69" spans="1:7" ht="15" customHeight="1">
      <c r="A69" s="13" t="s">
        <v>41</v>
      </c>
      <c r="B69" s="14" t="s">
        <v>1847</v>
      </c>
      <c r="C69" s="12" t="s">
        <v>2378</v>
      </c>
      <c r="D69" s="12" t="s">
        <v>1766</v>
      </c>
      <c r="E69" s="12" t="s">
        <v>2109</v>
      </c>
      <c r="F69" s="91" t="s">
        <v>3679</v>
      </c>
      <c r="G69" s="137" t="s">
        <v>3654</v>
      </c>
    </row>
    <row r="70" spans="1:7" ht="15" customHeight="1">
      <c r="A70" s="13" t="s">
        <v>26</v>
      </c>
      <c r="B70" s="14" t="s">
        <v>1846</v>
      </c>
      <c r="C70" s="12" t="s">
        <v>1732</v>
      </c>
      <c r="D70" s="12" t="s">
        <v>2179</v>
      </c>
      <c r="E70" s="12" t="s">
        <v>2168</v>
      </c>
      <c r="F70" s="91" t="s">
        <v>3679</v>
      </c>
      <c r="G70" s="137" t="s">
        <v>3654</v>
      </c>
    </row>
    <row r="71" spans="1:7" ht="15" customHeight="1">
      <c r="A71" s="13" t="s">
        <v>3657</v>
      </c>
      <c r="B71" s="14" t="s">
        <v>1830</v>
      </c>
      <c r="C71" s="12" t="s">
        <v>1770</v>
      </c>
      <c r="D71" s="12" t="s">
        <v>1779</v>
      </c>
      <c r="E71" s="12" t="s">
        <v>2049</v>
      </c>
      <c r="F71" s="91" t="s">
        <v>3679</v>
      </c>
      <c r="G71" s="137" t="s">
        <v>3654</v>
      </c>
    </row>
    <row r="72" spans="1:7" ht="15" customHeight="1">
      <c r="A72" s="13" t="s">
        <v>3651</v>
      </c>
      <c r="B72" s="14" t="s">
        <v>1844</v>
      </c>
      <c r="C72" s="12" t="s">
        <v>2167</v>
      </c>
      <c r="D72" s="12" t="s">
        <v>1908</v>
      </c>
      <c r="E72" s="12" t="s">
        <v>2168</v>
      </c>
      <c r="F72" s="91" t="s">
        <v>833</v>
      </c>
      <c r="G72" s="137" t="s">
        <v>3652</v>
      </c>
    </row>
  </sheetData>
  <sheetProtection/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Silveston Saaremaa Rally 2013</v>
      </c>
    </row>
    <row r="2" ht="15">
      <c r="E2" s="65" t="str">
        <f>Startlist!$F3</f>
        <v>October 11.-12. 2013</v>
      </c>
    </row>
    <row r="3" ht="15">
      <c r="E3" s="65" t="str">
        <f>Startlist!$F4</f>
        <v>Saaremaa</v>
      </c>
    </row>
    <row r="5" ht="15">
      <c r="A5" s="16" t="s">
        <v>1825</v>
      </c>
    </row>
    <row r="6" spans="1:9" ht="12.75">
      <c r="A6" s="20" t="s">
        <v>1818</v>
      </c>
      <c r="B6" s="17" t="s">
        <v>1801</v>
      </c>
      <c r="C6" s="18" t="s">
        <v>1802</v>
      </c>
      <c r="D6" s="19" t="s">
        <v>1803</v>
      </c>
      <c r="E6" s="19" t="s">
        <v>1806</v>
      </c>
      <c r="F6" s="18" t="s">
        <v>1821</v>
      </c>
      <c r="G6" s="18" t="s">
        <v>1822</v>
      </c>
      <c r="H6" s="21" t="s">
        <v>1819</v>
      </c>
      <c r="I6" s="22" t="s">
        <v>1820</v>
      </c>
    </row>
    <row r="7" spans="1:10" ht="15" customHeight="1">
      <c r="A7" s="134">
        <v>10</v>
      </c>
      <c r="B7" s="109" t="s">
        <v>1843</v>
      </c>
      <c r="C7" s="110" t="s">
        <v>1865</v>
      </c>
      <c r="D7" s="110" t="s">
        <v>1866</v>
      </c>
      <c r="E7" s="110" t="s">
        <v>1867</v>
      </c>
      <c r="F7" s="110" t="s">
        <v>2722</v>
      </c>
      <c r="G7" s="110" t="s">
        <v>2723</v>
      </c>
      <c r="H7" s="174" t="s">
        <v>2724</v>
      </c>
      <c r="I7" s="175" t="s">
        <v>2724</v>
      </c>
      <c r="J7" s="246"/>
    </row>
    <row r="8" spans="1:10" ht="15" customHeight="1">
      <c r="A8" s="134" t="s">
        <v>67</v>
      </c>
      <c r="B8" s="109" t="s">
        <v>1843</v>
      </c>
      <c r="C8" s="110" t="s">
        <v>1704</v>
      </c>
      <c r="D8" s="110" t="s">
        <v>1705</v>
      </c>
      <c r="E8" s="110" t="s">
        <v>1867</v>
      </c>
      <c r="F8" s="110" t="s">
        <v>68</v>
      </c>
      <c r="G8" s="110" t="s">
        <v>676</v>
      </c>
      <c r="H8" s="174" t="s">
        <v>2583</v>
      </c>
      <c r="I8" s="175" t="s">
        <v>2583</v>
      </c>
      <c r="J8" s="246"/>
    </row>
    <row r="9" spans="1:10" ht="15" customHeight="1">
      <c r="A9" s="134" t="s">
        <v>668</v>
      </c>
      <c r="B9" s="109" t="s">
        <v>1854</v>
      </c>
      <c r="C9" s="110" t="s">
        <v>1924</v>
      </c>
      <c r="D9" s="110" t="s">
        <v>1925</v>
      </c>
      <c r="E9" s="110" t="s">
        <v>1723</v>
      </c>
      <c r="F9" s="110" t="s">
        <v>669</v>
      </c>
      <c r="G9" s="110" t="s">
        <v>670</v>
      </c>
      <c r="H9" s="174" t="s">
        <v>3510</v>
      </c>
      <c r="I9" s="175" t="s">
        <v>3510</v>
      </c>
      <c r="J9" s="246"/>
    </row>
    <row r="10" spans="1:10" ht="15" customHeight="1">
      <c r="A10" s="134" t="s">
        <v>671</v>
      </c>
      <c r="B10" s="109" t="s">
        <v>1843</v>
      </c>
      <c r="C10" s="110" t="s">
        <v>1927</v>
      </c>
      <c r="D10" s="110" t="s">
        <v>1928</v>
      </c>
      <c r="E10" s="110" t="s">
        <v>1842</v>
      </c>
      <c r="F10" s="110" t="s">
        <v>672</v>
      </c>
      <c r="G10" s="110" t="s">
        <v>673</v>
      </c>
      <c r="H10" s="174" t="s">
        <v>1564</v>
      </c>
      <c r="I10" s="175" t="s">
        <v>1564</v>
      </c>
      <c r="J10" s="246"/>
    </row>
    <row r="11" spans="1:10" ht="15" customHeight="1">
      <c r="A11" s="134" t="s">
        <v>69</v>
      </c>
      <c r="B11" s="109" t="s">
        <v>1831</v>
      </c>
      <c r="C11" s="110" t="s">
        <v>1944</v>
      </c>
      <c r="D11" s="110" t="s">
        <v>1945</v>
      </c>
      <c r="E11" s="110" t="s">
        <v>2096</v>
      </c>
      <c r="F11" s="110" t="s">
        <v>70</v>
      </c>
      <c r="G11" s="110" t="s">
        <v>673</v>
      </c>
      <c r="H11" s="174" t="s">
        <v>1564</v>
      </c>
      <c r="I11" s="175" t="s">
        <v>1564</v>
      </c>
      <c r="J11" s="246"/>
    </row>
    <row r="12" spans="1:10" ht="15" customHeight="1">
      <c r="A12" s="134" t="s">
        <v>71</v>
      </c>
      <c r="B12" s="109" t="s">
        <v>1854</v>
      </c>
      <c r="C12" s="110" t="s">
        <v>1947</v>
      </c>
      <c r="D12" s="110" t="s">
        <v>1948</v>
      </c>
      <c r="E12" s="110" t="s">
        <v>1950</v>
      </c>
      <c r="F12" s="110" t="s">
        <v>70</v>
      </c>
      <c r="G12" s="110" t="s">
        <v>72</v>
      </c>
      <c r="H12" s="174" t="s">
        <v>73</v>
      </c>
      <c r="I12" s="175" t="s">
        <v>73</v>
      </c>
      <c r="J12" s="246"/>
    </row>
    <row r="13" spans="1:10" ht="15" customHeight="1">
      <c r="A13" s="134" t="s">
        <v>3286</v>
      </c>
      <c r="B13" s="109" t="s">
        <v>1846</v>
      </c>
      <c r="C13" s="110" t="s">
        <v>1989</v>
      </c>
      <c r="D13" s="110" t="s">
        <v>1990</v>
      </c>
      <c r="E13" s="110" t="s">
        <v>2168</v>
      </c>
      <c r="F13" s="110" t="s">
        <v>3287</v>
      </c>
      <c r="G13" s="110" t="s">
        <v>677</v>
      </c>
      <c r="H13" s="174" t="s">
        <v>678</v>
      </c>
      <c r="I13" s="175" t="s">
        <v>678</v>
      </c>
      <c r="J13" s="246"/>
    </row>
    <row r="14" spans="1:10" ht="15" customHeight="1">
      <c r="A14" s="256" t="s">
        <v>1208</v>
      </c>
      <c r="B14" s="257" t="s">
        <v>1847</v>
      </c>
      <c r="C14" s="258" t="s">
        <v>1736</v>
      </c>
      <c r="D14" s="258" t="s">
        <v>1737</v>
      </c>
      <c r="E14" s="258" t="s">
        <v>1995</v>
      </c>
      <c r="F14" s="258" t="s">
        <v>674</v>
      </c>
      <c r="G14" s="258" t="s">
        <v>675</v>
      </c>
      <c r="H14" s="259" t="s">
        <v>439</v>
      </c>
      <c r="I14" s="260" t="s">
        <v>439</v>
      </c>
      <c r="J14" s="246"/>
    </row>
    <row r="15" spans="1:10" ht="15" customHeight="1">
      <c r="A15" s="256" t="s">
        <v>1051</v>
      </c>
      <c r="B15" s="257" t="s">
        <v>1829</v>
      </c>
      <c r="C15" s="258" t="s">
        <v>1996</v>
      </c>
      <c r="D15" s="258" t="s">
        <v>1997</v>
      </c>
      <c r="E15" s="258" t="s">
        <v>2096</v>
      </c>
      <c r="F15" s="258" t="s">
        <v>74</v>
      </c>
      <c r="G15" s="258" t="s">
        <v>677</v>
      </c>
      <c r="H15" s="259" t="s">
        <v>678</v>
      </c>
      <c r="I15" s="260" t="s">
        <v>678</v>
      </c>
      <c r="J15" s="246"/>
    </row>
    <row r="16" spans="1:10" ht="15" customHeight="1">
      <c r="A16" s="256" t="s">
        <v>1083</v>
      </c>
      <c r="B16" s="257" t="s">
        <v>1829</v>
      </c>
      <c r="C16" s="258" t="s">
        <v>1745</v>
      </c>
      <c r="D16" s="258" t="s">
        <v>1998</v>
      </c>
      <c r="E16" s="258" t="s">
        <v>2096</v>
      </c>
      <c r="F16" s="258" t="s">
        <v>674</v>
      </c>
      <c r="G16" s="258" t="s">
        <v>676</v>
      </c>
      <c r="H16" s="259" t="s">
        <v>2583</v>
      </c>
      <c r="I16" s="260"/>
      <c r="J16" s="246"/>
    </row>
    <row r="17" spans="1:10" ht="15" customHeight="1">
      <c r="A17" s="267"/>
      <c r="B17" s="268"/>
      <c r="C17" s="246"/>
      <c r="D17" s="246"/>
      <c r="E17" s="246"/>
      <c r="F17" s="246" t="s">
        <v>672</v>
      </c>
      <c r="G17" s="246" t="s">
        <v>677</v>
      </c>
      <c r="H17" s="269" t="s">
        <v>678</v>
      </c>
      <c r="I17" s="270" t="s">
        <v>1488</v>
      </c>
      <c r="J17" s="246"/>
    </row>
    <row r="18" spans="1:10" ht="15" customHeight="1">
      <c r="A18" s="256" t="s">
        <v>1152</v>
      </c>
      <c r="B18" s="257" t="s">
        <v>1847</v>
      </c>
      <c r="C18" s="258" t="s">
        <v>2029</v>
      </c>
      <c r="D18" s="258" t="s">
        <v>2428</v>
      </c>
      <c r="E18" s="258" t="s">
        <v>1738</v>
      </c>
      <c r="F18" s="258" t="s">
        <v>75</v>
      </c>
      <c r="G18" s="258" t="s">
        <v>76</v>
      </c>
      <c r="H18" s="259" t="s">
        <v>4089</v>
      </c>
      <c r="I18" s="260"/>
      <c r="J18" s="246"/>
    </row>
    <row r="19" spans="1:10" ht="15" customHeight="1">
      <c r="A19" s="261"/>
      <c r="B19" s="262"/>
      <c r="C19" s="263"/>
      <c r="D19" s="263"/>
      <c r="E19" s="263"/>
      <c r="F19" s="263" t="s">
        <v>3288</v>
      </c>
      <c r="G19" s="263" t="s">
        <v>3289</v>
      </c>
      <c r="H19" s="264" t="s">
        <v>3290</v>
      </c>
      <c r="I19" s="265" t="s">
        <v>3510</v>
      </c>
      <c r="J19" s="246"/>
    </row>
    <row r="20" spans="1:10" ht="15" customHeight="1">
      <c r="A20" s="267" t="s">
        <v>1164</v>
      </c>
      <c r="B20" s="268" t="s">
        <v>1830</v>
      </c>
      <c r="C20" s="246" t="s">
        <v>2032</v>
      </c>
      <c r="D20" s="246" t="s">
        <v>2033</v>
      </c>
      <c r="E20" s="246" t="s">
        <v>1983</v>
      </c>
      <c r="F20" s="246" t="s">
        <v>669</v>
      </c>
      <c r="G20" s="246" t="s">
        <v>679</v>
      </c>
      <c r="H20" s="269" t="s">
        <v>834</v>
      </c>
      <c r="I20" s="270" t="s">
        <v>834</v>
      </c>
      <c r="J20" s="246"/>
    </row>
    <row r="21" spans="1:10" ht="15" customHeight="1">
      <c r="A21" s="256" t="s">
        <v>1122</v>
      </c>
      <c r="B21" s="257" t="s">
        <v>1845</v>
      </c>
      <c r="C21" s="258" t="s">
        <v>2039</v>
      </c>
      <c r="D21" s="258" t="s">
        <v>2040</v>
      </c>
      <c r="E21" s="258" t="s">
        <v>2041</v>
      </c>
      <c r="F21" s="258" t="s">
        <v>680</v>
      </c>
      <c r="G21" s="258" t="s">
        <v>676</v>
      </c>
      <c r="H21" s="259" t="s">
        <v>2583</v>
      </c>
      <c r="I21" s="260" t="s">
        <v>2583</v>
      </c>
      <c r="J21" s="246"/>
    </row>
    <row r="22" spans="1:10" ht="15" customHeight="1">
      <c r="A22" s="256" t="s">
        <v>1154</v>
      </c>
      <c r="B22" s="257" t="s">
        <v>1831</v>
      </c>
      <c r="C22" s="258" t="s">
        <v>2287</v>
      </c>
      <c r="D22" s="258" t="s">
        <v>2050</v>
      </c>
      <c r="E22" s="258" t="s">
        <v>2204</v>
      </c>
      <c r="F22" s="258" t="s">
        <v>3291</v>
      </c>
      <c r="G22" s="258" t="s">
        <v>673</v>
      </c>
      <c r="H22" s="259" t="s">
        <v>1564</v>
      </c>
      <c r="I22" s="260" t="s">
        <v>1564</v>
      </c>
      <c r="J22" s="246"/>
    </row>
    <row r="23" spans="1:10" ht="15" customHeight="1">
      <c r="A23" s="256" t="s">
        <v>1174</v>
      </c>
      <c r="B23" s="257" t="s">
        <v>1830</v>
      </c>
      <c r="C23" s="258" t="s">
        <v>2052</v>
      </c>
      <c r="D23" s="258" t="s">
        <v>1771</v>
      </c>
      <c r="E23" s="258" t="s">
        <v>2290</v>
      </c>
      <c r="F23" s="258" t="s">
        <v>68</v>
      </c>
      <c r="G23" s="258" t="s">
        <v>77</v>
      </c>
      <c r="H23" s="259" t="s">
        <v>78</v>
      </c>
      <c r="I23" s="260" t="s">
        <v>78</v>
      </c>
      <c r="J23" s="246"/>
    </row>
    <row r="24" spans="1:10" ht="15" customHeight="1">
      <c r="A24" s="134" t="s">
        <v>1150</v>
      </c>
      <c r="B24" s="109" t="s">
        <v>1792</v>
      </c>
      <c r="C24" s="110" t="s">
        <v>2453</v>
      </c>
      <c r="D24" s="110" t="s">
        <v>2454</v>
      </c>
      <c r="E24" s="110" t="s">
        <v>2456</v>
      </c>
      <c r="F24" s="110" t="s">
        <v>75</v>
      </c>
      <c r="G24" s="110" t="s">
        <v>79</v>
      </c>
      <c r="H24" s="174" t="s">
        <v>4151</v>
      </c>
      <c r="I24" s="175" t="s">
        <v>4151</v>
      </c>
      <c r="J24" s="246"/>
    </row>
  </sheetData>
  <sheetProtection/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5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65"/>
      <c r="G1" s="65" t="str">
        <f>Startlist!$F1</f>
        <v> </v>
      </c>
      <c r="I1" s="65"/>
      <c r="J1" s="65"/>
    </row>
    <row r="2" spans="4:10" ht="15.75">
      <c r="D2" s="1"/>
      <c r="G2" s="1" t="str">
        <f>Startlist!$F2</f>
        <v>Silveston Saaremaa Rally 2013</v>
      </c>
      <c r="I2" s="1"/>
      <c r="J2" s="1"/>
    </row>
    <row r="3" spans="4:10" ht="15">
      <c r="D3" s="65"/>
      <c r="G3" s="65" t="str">
        <f>Startlist!$F3</f>
        <v>October 11.-12. 2013</v>
      </c>
      <c r="I3" s="65"/>
      <c r="J3" s="65"/>
    </row>
    <row r="4" spans="4:10" ht="15">
      <c r="D4" s="65"/>
      <c r="G4" s="65" t="str">
        <f>Startlist!$F4</f>
        <v>Saaremaa</v>
      </c>
      <c r="I4" s="65"/>
      <c r="J4" s="65"/>
    </row>
    <row r="6" spans="1:12" ht="15">
      <c r="A6" s="11" t="s">
        <v>1837</v>
      </c>
      <c r="K6" s="146"/>
      <c r="L6" s="146" t="s">
        <v>3292</v>
      </c>
    </row>
    <row r="7" spans="1:12" ht="12.75">
      <c r="A7" s="95" t="s">
        <v>1827</v>
      </c>
      <c r="B7" s="23"/>
      <c r="C7" s="23"/>
      <c r="D7" s="24"/>
      <c r="E7" s="23"/>
      <c r="F7" s="23"/>
      <c r="G7" s="24"/>
      <c r="H7" s="24"/>
      <c r="I7" s="24"/>
      <c r="J7" s="24"/>
      <c r="K7" s="25"/>
      <c r="L7" s="25"/>
    </row>
    <row r="8" spans="1:12" ht="12.75">
      <c r="A8" s="96"/>
      <c r="B8" s="79" t="s">
        <v>1844</v>
      </c>
      <c r="C8" s="78" t="s">
        <v>1843</v>
      </c>
      <c r="D8" s="79" t="s">
        <v>1701</v>
      </c>
      <c r="E8" s="78" t="s">
        <v>1846</v>
      </c>
      <c r="F8" s="78" t="s">
        <v>1845</v>
      </c>
      <c r="G8" s="79" t="s">
        <v>1829</v>
      </c>
      <c r="H8" s="79" t="s">
        <v>1854</v>
      </c>
      <c r="I8" s="79" t="s">
        <v>1847</v>
      </c>
      <c r="J8" s="79" t="s">
        <v>1831</v>
      </c>
      <c r="K8" s="79" t="s">
        <v>1830</v>
      </c>
      <c r="L8" s="79" t="s">
        <v>1792</v>
      </c>
    </row>
    <row r="9" spans="1:12" ht="12.75" customHeight="1">
      <c r="A9" s="105" t="s">
        <v>835</v>
      </c>
      <c r="B9" s="104" t="s">
        <v>2505</v>
      </c>
      <c r="C9" s="92" t="s">
        <v>2532</v>
      </c>
      <c r="D9" s="92" t="s">
        <v>2513</v>
      </c>
      <c r="E9" s="92" t="s">
        <v>2734</v>
      </c>
      <c r="F9" s="92" t="s">
        <v>2859</v>
      </c>
      <c r="G9" s="92" t="s">
        <v>2826</v>
      </c>
      <c r="H9" s="92" t="s">
        <v>2857</v>
      </c>
      <c r="I9" s="92" t="s">
        <v>2793</v>
      </c>
      <c r="J9" s="92" t="s">
        <v>3479</v>
      </c>
      <c r="K9" s="92" t="s">
        <v>2914</v>
      </c>
      <c r="L9" s="92" t="s">
        <v>699</v>
      </c>
    </row>
    <row r="10" spans="1:12" ht="12.75" customHeight="1">
      <c r="A10" s="102" t="s">
        <v>836</v>
      </c>
      <c r="B10" s="94" t="s">
        <v>837</v>
      </c>
      <c r="C10" s="94" t="s">
        <v>838</v>
      </c>
      <c r="D10" s="94" t="s">
        <v>839</v>
      </c>
      <c r="E10" s="94" t="s">
        <v>840</v>
      </c>
      <c r="F10" s="94" t="s">
        <v>841</v>
      </c>
      <c r="G10" s="94" t="s">
        <v>842</v>
      </c>
      <c r="H10" s="94" t="s">
        <v>843</v>
      </c>
      <c r="I10" s="94" t="s">
        <v>844</v>
      </c>
      <c r="J10" s="94" t="s">
        <v>845</v>
      </c>
      <c r="K10" s="94" t="s">
        <v>846</v>
      </c>
      <c r="L10" s="94" t="s">
        <v>847</v>
      </c>
    </row>
    <row r="11" spans="1:12" ht="12.75" customHeight="1">
      <c r="A11" s="103" t="s">
        <v>848</v>
      </c>
      <c r="B11" s="98" t="s">
        <v>849</v>
      </c>
      <c r="C11" s="98" t="s">
        <v>850</v>
      </c>
      <c r="D11" s="98" t="s">
        <v>851</v>
      </c>
      <c r="E11" s="98" t="s">
        <v>852</v>
      </c>
      <c r="F11" s="98" t="s">
        <v>853</v>
      </c>
      <c r="G11" s="98" t="s">
        <v>854</v>
      </c>
      <c r="H11" s="98" t="s">
        <v>855</v>
      </c>
      <c r="I11" s="98" t="s">
        <v>856</v>
      </c>
      <c r="J11" s="98" t="s">
        <v>857</v>
      </c>
      <c r="K11" s="98" t="s">
        <v>858</v>
      </c>
      <c r="L11" s="98" t="s">
        <v>859</v>
      </c>
    </row>
    <row r="12" spans="1:12" ht="12.75" customHeight="1">
      <c r="A12" s="105" t="s">
        <v>2722</v>
      </c>
      <c r="B12" s="104" t="s">
        <v>2506</v>
      </c>
      <c r="C12" s="92" t="s">
        <v>2514</v>
      </c>
      <c r="D12" s="92" t="s">
        <v>2520</v>
      </c>
      <c r="E12" s="92" t="s">
        <v>2735</v>
      </c>
      <c r="F12" s="92" t="s">
        <v>2860</v>
      </c>
      <c r="G12" s="92" t="s">
        <v>2827</v>
      </c>
      <c r="H12" s="92" t="s">
        <v>2831</v>
      </c>
      <c r="I12" s="92" t="s">
        <v>2791</v>
      </c>
      <c r="J12" s="92" t="s">
        <v>2837</v>
      </c>
      <c r="K12" s="92" t="s">
        <v>3649</v>
      </c>
      <c r="L12" s="92" t="s">
        <v>3500</v>
      </c>
    </row>
    <row r="13" spans="1:12" ht="12.75" customHeight="1">
      <c r="A13" s="102" t="s">
        <v>860</v>
      </c>
      <c r="B13" s="94" t="s">
        <v>861</v>
      </c>
      <c r="C13" s="94" t="s">
        <v>862</v>
      </c>
      <c r="D13" s="94" t="s">
        <v>863</v>
      </c>
      <c r="E13" s="94" t="s">
        <v>864</v>
      </c>
      <c r="F13" s="94" t="s">
        <v>865</v>
      </c>
      <c r="G13" s="94" t="s">
        <v>866</v>
      </c>
      <c r="H13" s="94" t="s">
        <v>867</v>
      </c>
      <c r="I13" s="94" t="s">
        <v>868</v>
      </c>
      <c r="J13" s="94" t="s">
        <v>869</v>
      </c>
      <c r="K13" s="94" t="s">
        <v>870</v>
      </c>
      <c r="L13" s="94" t="s">
        <v>871</v>
      </c>
    </row>
    <row r="14" spans="1:12" ht="12.75" customHeight="1">
      <c r="A14" s="103" t="s">
        <v>872</v>
      </c>
      <c r="B14" s="98" t="s">
        <v>849</v>
      </c>
      <c r="C14" s="98" t="s">
        <v>873</v>
      </c>
      <c r="D14" s="98" t="s">
        <v>851</v>
      </c>
      <c r="E14" s="98" t="s">
        <v>852</v>
      </c>
      <c r="F14" s="98" t="s">
        <v>853</v>
      </c>
      <c r="G14" s="98" t="s">
        <v>854</v>
      </c>
      <c r="H14" s="98" t="s">
        <v>874</v>
      </c>
      <c r="I14" s="98" t="s">
        <v>875</v>
      </c>
      <c r="J14" s="98" t="s">
        <v>876</v>
      </c>
      <c r="K14" s="98" t="s">
        <v>877</v>
      </c>
      <c r="L14" s="98" t="s">
        <v>878</v>
      </c>
    </row>
    <row r="15" spans="1:12" ht="12.75" customHeight="1">
      <c r="A15" s="105" t="s">
        <v>879</v>
      </c>
      <c r="B15" s="104" t="s">
        <v>2507</v>
      </c>
      <c r="C15" s="92" t="s">
        <v>2515</v>
      </c>
      <c r="D15" s="92" t="s">
        <v>2521</v>
      </c>
      <c r="E15" s="92" t="s">
        <v>2736</v>
      </c>
      <c r="F15" s="92" t="s">
        <v>2861</v>
      </c>
      <c r="G15" s="92" t="s">
        <v>2828</v>
      </c>
      <c r="H15" s="92" t="s">
        <v>2832</v>
      </c>
      <c r="I15" s="92" t="s">
        <v>2795</v>
      </c>
      <c r="J15" s="92" t="s">
        <v>3529</v>
      </c>
      <c r="K15" s="92" t="s">
        <v>3650</v>
      </c>
      <c r="L15" s="92" t="s">
        <v>520</v>
      </c>
    </row>
    <row r="16" spans="1:12" ht="12.75" customHeight="1">
      <c r="A16" s="102" t="s">
        <v>880</v>
      </c>
      <c r="B16" s="94" t="s">
        <v>881</v>
      </c>
      <c r="C16" s="94" t="s">
        <v>882</v>
      </c>
      <c r="D16" s="94" t="s">
        <v>883</v>
      </c>
      <c r="E16" s="94" t="s">
        <v>884</v>
      </c>
      <c r="F16" s="94" t="s">
        <v>885</v>
      </c>
      <c r="G16" s="94" t="s">
        <v>886</v>
      </c>
      <c r="H16" s="94" t="s">
        <v>887</v>
      </c>
      <c r="I16" s="94" t="s">
        <v>888</v>
      </c>
      <c r="J16" s="94" t="s">
        <v>889</v>
      </c>
      <c r="K16" s="94" t="s">
        <v>890</v>
      </c>
      <c r="L16" s="94" t="s">
        <v>891</v>
      </c>
    </row>
    <row r="17" spans="1:12" ht="12.75" customHeight="1">
      <c r="A17" s="102" t="s">
        <v>892</v>
      </c>
      <c r="B17" s="104" t="s">
        <v>849</v>
      </c>
      <c r="C17" s="98" t="s">
        <v>873</v>
      </c>
      <c r="D17" s="98" t="s">
        <v>851</v>
      </c>
      <c r="E17" s="98" t="s">
        <v>852</v>
      </c>
      <c r="F17" s="98" t="s">
        <v>853</v>
      </c>
      <c r="G17" s="98" t="s">
        <v>854</v>
      </c>
      <c r="H17" s="98" t="s">
        <v>874</v>
      </c>
      <c r="I17" s="98" t="s">
        <v>856</v>
      </c>
      <c r="J17" s="98" t="s">
        <v>893</v>
      </c>
      <c r="K17" s="98" t="s">
        <v>877</v>
      </c>
      <c r="L17" s="98" t="s">
        <v>894</v>
      </c>
    </row>
    <row r="18" spans="1:12" ht="12.75" customHeight="1">
      <c r="A18" s="101" t="s">
        <v>1613</v>
      </c>
      <c r="B18" s="92" t="s">
        <v>1210</v>
      </c>
      <c r="C18" s="92" t="s">
        <v>1224</v>
      </c>
      <c r="D18" s="92" t="s">
        <v>1212</v>
      </c>
      <c r="E18" s="92" t="s">
        <v>1267</v>
      </c>
      <c r="F18" s="92" t="s">
        <v>1296</v>
      </c>
      <c r="G18" s="92" t="s">
        <v>1273</v>
      </c>
      <c r="H18" s="92" t="s">
        <v>1292</v>
      </c>
      <c r="I18" s="92" t="s">
        <v>1276</v>
      </c>
      <c r="J18" s="92" t="s">
        <v>1267</v>
      </c>
      <c r="K18" s="92" t="s">
        <v>1360</v>
      </c>
      <c r="L18" s="92" t="s">
        <v>1553</v>
      </c>
    </row>
    <row r="19" spans="1:12" ht="12.75" customHeight="1">
      <c r="A19" s="102" t="s">
        <v>1614</v>
      </c>
      <c r="B19" s="94" t="s">
        <v>1615</v>
      </c>
      <c r="C19" s="94" t="s">
        <v>1616</v>
      </c>
      <c r="D19" s="94" t="s">
        <v>1617</v>
      </c>
      <c r="E19" s="94" t="s">
        <v>1618</v>
      </c>
      <c r="F19" s="94" t="s">
        <v>1619</v>
      </c>
      <c r="G19" s="94" t="s">
        <v>1620</v>
      </c>
      <c r="H19" s="94" t="s">
        <v>1621</v>
      </c>
      <c r="I19" s="94" t="s">
        <v>1622</v>
      </c>
      <c r="J19" s="94" t="s">
        <v>1618</v>
      </c>
      <c r="K19" s="94" t="s">
        <v>1623</v>
      </c>
      <c r="L19" s="94" t="s">
        <v>1624</v>
      </c>
    </row>
    <row r="20" spans="1:12" ht="12.75" customHeight="1">
      <c r="A20" s="102" t="s">
        <v>1625</v>
      </c>
      <c r="B20" s="104" t="s">
        <v>849</v>
      </c>
      <c r="C20" s="104" t="s">
        <v>1626</v>
      </c>
      <c r="D20" s="104" t="s">
        <v>851</v>
      </c>
      <c r="E20" s="104" t="s">
        <v>1627</v>
      </c>
      <c r="F20" s="104" t="s">
        <v>1628</v>
      </c>
      <c r="G20" s="104" t="s">
        <v>854</v>
      </c>
      <c r="H20" s="104" t="s">
        <v>1629</v>
      </c>
      <c r="I20" s="104" t="s">
        <v>1630</v>
      </c>
      <c r="J20" s="104" t="s">
        <v>857</v>
      </c>
      <c r="K20" s="104" t="s">
        <v>858</v>
      </c>
      <c r="L20" s="104" t="s">
        <v>1631</v>
      </c>
    </row>
    <row r="21" spans="1:12" ht="12.75" customHeight="1">
      <c r="A21" s="103"/>
      <c r="B21" s="98"/>
      <c r="C21" s="98"/>
      <c r="D21" s="98"/>
      <c r="E21" s="98"/>
      <c r="F21" s="98"/>
      <c r="G21" s="98"/>
      <c r="H21" s="98"/>
      <c r="I21" s="98" t="s">
        <v>3293</v>
      </c>
      <c r="J21" s="98"/>
      <c r="K21" s="98"/>
      <c r="L21" s="98"/>
    </row>
    <row r="22" spans="1:12" ht="12.75" customHeight="1">
      <c r="A22" s="105" t="s">
        <v>3294</v>
      </c>
      <c r="B22" s="92" t="s">
        <v>3663</v>
      </c>
      <c r="C22" s="92" t="s">
        <v>3660</v>
      </c>
      <c r="D22" s="92" t="s">
        <v>3666</v>
      </c>
      <c r="E22" s="92" t="s">
        <v>3761</v>
      </c>
      <c r="F22" s="92" t="s">
        <v>3845</v>
      </c>
      <c r="G22" s="92" t="s">
        <v>3859</v>
      </c>
      <c r="H22" s="92" t="s">
        <v>3842</v>
      </c>
      <c r="I22" s="92" t="s">
        <v>3776</v>
      </c>
      <c r="J22" s="92" t="s">
        <v>3825</v>
      </c>
      <c r="K22" s="92" t="s">
        <v>2</v>
      </c>
      <c r="L22" s="92" t="s">
        <v>4148</v>
      </c>
    </row>
    <row r="23" spans="1:12" ht="12.75" customHeight="1">
      <c r="A23" s="102" t="s">
        <v>3295</v>
      </c>
      <c r="B23" s="94" t="s">
        <v>3296</v>
      </c>
      <c r="C23" s="94" t="s">
        <v>3297</v>
      </c>
      <c r="D23" s="94" t="s">
        <v>3298</v>
      </c>
      <c r="E23" s="94" t="s">
        <v>3299</v>
      </c>
      <c r="F23" s="94" t="s">
        <v>3300</v>
      </c>
      <c r="G23" s="94" t="s">
        <v>3301</v>
      </c>
      <c r="H23" s="94" t="s">
        <v>3302</v>
      </c>
      <c r="I23" s="94" t="s">
        <v>3303</v>
      </c>
      <c r="J23" s="94" t="s">
        <v>3304</v>
      </c>
      <c r="K23" s="94" t="s">
        <v>3305</v>
      </c>
      <c r="L23" s="94" t="s">
        <v>3306</v>
      </c>
    </row>
    <row r="24" spans="1:12" ht="12.75" customHeight="1">
      <c r="A24" s="102" t="s">
        <v>3307</v>
      </c>
      <c r="B24" s="104" t="s">
        <v>849</v>
      </c>
      <c r="C24" s="104" t="s">
        <v>873</v>
      </c>
      <c r="D24" s="104" t="s">
        <v>851</v>
      </c>
      <c r="E24" s="104" t="s">
        <v>1627</v>
      </c>
      <c r="F24" s="104" t="s">
        <v>3308</v>
      </c>
      <c r="G24" s="104" t="s">
        <v>3309</v>
      </c>
      <c r="H24" s="104" t="s">
        <v>3310</v>
      </c>
      <c r="I24" s="104" t="s">
        <v>856</v>
      </c>
      <c r="J24" s="104" t="s">
        <v>857</v>
      </c>
      <c r="K24" s="104" t="s">
        <v>858</v>
      </c>
      <c r="L24" s="104" t="s">
        <v>859</v>
      </c>
    </row>
    <row r="25" spans="1:12" ht="12.75" customHeight="1">
      <c r="A25" s="103"/>
      <c r="B25" s="98"/>
      <c r="C25" s="98"/>
      <c r="D25" s="98"/>
      <c r="E25" s="98"/>
      <c r="F25" s="98"/>
      <c r="G25" s="98"/>
      <c r="H25" s="98" t="s">
        <v>3311</v>
      </c>
      <c r="I25" s="98"/>
      <c r="J25" s="98"/>
      <c r="K25" s="98"/>
      <c r="L25" s="98"/>
    </row>
    <row r="26" spans="1:12" ht="12.75" customHeight="1">
      <c r="A26" s="105" t="s">
        <v>3312</v>
      </c>
      <c r="B26" s="104" t="s">
        <v>3664</v>
      </c>
      <c r="C26" s="92" t="s">
        <v>3661</v>
      </c>
      <c r="D26" s="92" t="s">
        <v>3667</v>
      </c>
      <c r="E26" s="92" t="s">
        <v>3723</v>
      </c>
      <c r="F26" s="92" t="s">
        <v>3846</v>
      </c>
      <c r="G26" s="92" t="s">
        <v>3857</v>
      </c>
      <c r="H26" s="92" t="s">
        <v>1372</v>
      </c>
      <c r="I26" s="92" t="s">
        <v>3777</v>
      </c>
      <c r="J26" s="92" t="s">
        <v>3819</v>
      </c>
      <c r="K26" s="92" t="s">
        <v>3923</v>
      </c>
      <c r="L26" s="92" t="s">
        <v>4149</v>
      </c>
    </row>
    <row r="27" spans="1:12" ht="12.75" customHeight="1">
      <c r="A27" s="102" t="s">
        <v>3313</v>
      </c>
      <c r="B27" s="94" t="s">
        <v>3314</v>
      </c>
      <c r="C27" s="94" t="s">
        <v>3315</v>
      </c>
      <c r="D27" s="94" t="s">
        <v>3316</v>
      </c>
      <c r="E27" s="94" t="s">
        <v>3317</v>
      </c>
      <c r="F27" s="94" t="s">
        <v>3318</v>
      </c>
      <c r="G27" s="94" t="s">
        <v>3319</v>
      </c>
      <c r="H27" s="94" t="s">
        <v>3320</v>
      </c>
      <c r="I27" s="94" t="s">
        <v>3321</v>
      </c>
      <c r="J27" s="94" t="s">
        <v>3322</v>
      </c>
      <c r="K27" s="94" t="s">
        <v>3323</v>
      </c>
      <c r="L27" s="94" t="s">
        <v>3324</v>
      </c>
    </row>
    <row r="28" spans="1:12" ht="12.75" customHeight="1">
      <c r="A28" s="103" t="s">
        <v>3325</v>
      </c>
      <c r="B28" s="98" t="s">
        <v>849</v>
      </c>
      <c r="C28" s="98" t="s">
        <v>873</v>
      </c>
      <c r="D28" s="98" t="s">
        <v>851</v>
      </c>
      <c r="E28" s="98" t="s">
        <v>852</v>
      </c>
      <c r="F28" s="98" t="s">
        <v>3308</v>
      </c>
      <c r="G28" s="98" t="s">
        <v>3326</v>
      </c>
      <c r="H28" s="98" t="s">
        <v>3327</v>
      </c>
      <c r="I28" s="98" t="s">
        <v>856</v>
      </c>
      <c r="J28" s="98" t="s">
        <v>876</v>
      </c>
      <c r="K28" s="98" t="s">
        <v>3328</v>
      </c>
      <c r="L28" s="98" t="s">
        <v>859</v>
      </c>
    </row>
    <row r="29" spans="1:12" ht="12.75" customHeight="1">
      <c r="A29" s="105" t="s">
        <v>3329</v>
      </c>
      <c r="B29" s="104" t="s">
        <v>3665</v>
      </c>
      <c r="C29" s="92" t="s">
        <v>3662</v>
      </c>
      <c r="D29" s="92" t="s">
        <v>3662</v>
      </c>
      <c r="E29" s="92" t="s">
        <v>3724</v>
      </c>
      <c r="F29" s="92" t="s">
        <v>3851</v>
      </c>
      <c r="G29" s="92" t="s">
        <v>3800</v>
      </c>
      <c r="H29" s="92" t="s">
        <v>3862</v>
      </c>
      <c r="I29" s="92" t="s">
        <v>3778</v>
      </c>
      <c r="J29" s="92" t="s">
        <v>3827</v>
      </c>
      <c r="K29" s="92" t="s">
        <v>3995</v>
      </c>
      <c r="L29" s="92" t="s">
        <v>4070</v>
      </c>
    </row>
    <row r="30" spans="1:12" ht="12.75" customHeight="1">
      <c r="A30" s="102" t="s">
        <v>3330</v>
      </c>
      <c r="B30" s="94" t="s">
        <v>3331</v>
      </c>
      <c r="C30" s="94" t="s">
        <v>3332</v>
      </c>
      <c r="D30" s="94" t="s">
        <v>3332</v>
      </c>
      <c r="E30" s="94" t="s">
        <v>3333</v>
      </c>
      <c r="F30" s="94" t="s">
        <v>3334</v>
      </c>
      <c r="G30" s="94" t="s">
        <v>3335</v>
      </c>
      <c r="H30" s="94" t="s">
        <v>3336</v>
      </c>
      <c r="I30" s="94" t="s">
        <v>3337</v>
      </c>
      <c r="J30" s="94" t="s">
        <v>3338</v>
      </c>
      <c r="K30" s="94" t="s">
        <v>3339</v>
      </c>
      <c r="L30" s="94" t="s">
        <v>3340</v>
      </c>
    </row>
    <row r="31" spans="1:12" ht="12.75" customHeight="1">
      <c r="A31" s="103" t="s">
        <v>3341</v>
      </c>
      <c r="B31" s="98" t="s">
        <v>849</v>
      </c>
      <c r="C31" s="98" t="s">
        <v>873</v>
      </c>
      <c r="D31" s="98" t="s">
        <v>851</v>
      </c>
      <c r="E31" s="98" t="s">
        <v>852</v>
      </c>
      <c r="F31" s="98" t="s">
        <v>1628</v>
      </c>
      <c r="G31" s="98" t="s">
        <v>3309</v>
      </c>
      <c r="H31" s="98" t="s">
        <v>3327</v>
      </c>
      <c r="I31" s="98" t="s">
        <v>856</v>
      </c>
      <c r="J31" s="98" t="s">
        <v>857</v>
      </c>
      <c r="K31" s="98" t="s">
        <v>3342</v>
      </c>
      <c r="L31" s="98" t="s">
        <v>1631</v>
      </c>
    </row>
    <row r="32" spans="1:12" ht="12.75" customHeight="1">
      <c r="A32" s="101" t="s">
        <v>3343</v>
      </c>
      <c r="B32" s="92" t="s">
        <v>83</v>
      </c>
      <c r="C32" s="92" t="s">
        <v>80</v>
      </c>
      <c r="D32" s="92" t="s">
        <v>86</v>
      </c>
      <c r="E32" s="92" t="s">
        <v>111</v>
      </c>
      <c r="F32" s="92" t="s">
        <v>175</v>
      </c>
      <c r="G32" s="92" t="s">
        <v>192</v>
      </c>
      <c r="H32" s="92" t="s">
        <v>3753</v>
      </c>
      <c r="I32" s="92" t="s">
        <v>147</v>
      </c>
      <c r="J32" s="92" t="s">
        <v>242</v>
      </c>
      <c r="K32" s="92" t="s">
        <v>3915</v>
      </c>
      <c r="L32" s="92" t="s">
        <v>394</v>
      </c>
    </row>
    <row r="33" spans="1:12" ht="12.75" customHeight="1">
      <c r="A33" s="102" t="s">
        <v>3344</v>
      </c>
      <c r="B33" s="94" t="s">
        <v>3345</v>
      </c>
      <c r="C33" s="94" t="s">
        <v>3346</v>
      </c>
      <c r="D33" s="94" t="s">
        <v>3347</v>
      </c>
      <c r="E33" s="94" t="s">
        <v>3348</v>
      </c>
      <c r="F33" s="94" t="s">
        <v>3349</v>
      </c>
      <c r="G33" s="94" t="s">
        <v>3350</v>
      </c>
      <c r="H33" s="94" t="s">
        <v>3351</v>
      </c>
      <c r="I33" s="94" t="s">
        <v>3352</v>
      </c>
      <c r="J33" s="94" t="s">
        <v>3353</v>
      </c>
      <c r="K33" s="94" t="s">
        <v>3354</v>
      </c>
      <c r="L33" s="94" t="s">
        <v>3355</v>
      </c>
    </row>
    <row r="34" spans="1:12" ht="12.75" customHeight="1">
      <c r="A34" s="103" t="s">
        <v>3325</v>
      </c>
      <c r="B34" s="98" t="s">
        <v>849</v>
      </c>
      <c r="C34" s="98" t="s">
        <v>873</v>
      </c>
      <c r="D34" s="98" t="s">
        <v>851</v>
      </c>
      <c r="E34" s="98" t="s">
        <v>852</v>
      </c>
      <c r="F34" s="98" t="s">
        <v>3308</v>
      </c>
      <c r="G34" s="98" t="s">
        <v>3326</v>
      </c>
      <c r="H34" s="98" t="s">
        <v>1629</v>
      </c>
      <c r="I34" s="98" t="s">
        <v>875</v>
      </c>
      <c r="J34" s="98" t="s">
        <v>3356</v>
      </c>
      <c r="K34" s="98" t="s">
        <v>3328</v>
      </c>
      <c r="L34" s="98" t="s">
        <v>1631</v>
      </c>
    </row>
    <row r="35" spans="1:12" ht="12.75" customHeight="1">
      <c r="A35" s="101" t="s">
        <v>3357</v>
      </c>
      <c r="B35" s="92" t="s">
        <v>84</v>
      </c>
      <c r="C35" s="92" t="s">
        <v>81</v>
      </c>
      <c r="D35" s="92" t="s">
        <v>87</v>
      </c>
      <c r="E35" s="92" t="s">
        <v>2871</v>
      </c>
      <c r="F35" s="92" t="s">
        <v>168</v>
      </c>
      <c r="G35" s="92" t="s">
        <v>193</v>
      </c>
      <c r="H35" s="92" t="s">
        <v>178</v>
      </c>
      <c r="I35" s="92" t="s">
        <v>153</v>
      </c>
      <c r="J35" s="92" t="s">
        <v>239</v>
      </c>
      <c r="K35" s="92" t="s">
        <v>241</v>
      </c>
      <c r="L35" s="92" t="s">
        <v>395</v>
      </c>
    </row>
    <row r="36" spans="1:12" ht="12.75" customHeight="1">
      <c r="A36" s="102" t="s">
        <v>3358</v>
      </c>
      <c r="B36" s="94" t="s">
        <v>3359</v>
      </c>
      <c r="C36" s="94" t="s">
        <v>3360</v>
      </c>
      <c r="D36" s="94" t="s">
        <v>3361</v>
      </c>
      <c r="E36" s="94" t="s">
        <v>3362</v>
      </c>
      <c r="F36" s="94" t="s">
        <v>3363</v>
      </c>
      <c r="G36" s="94" t="s">
        <v>3364</v>
      </c>
      <c r="H36" s="94" t="s">
        <v>3365</v>
      </c>
      <c r="I36" s="94" t="s">
        <v>3366</v>
      </c>
      <c r="J36" s="94" t="s">
        <v>3367</v>
      </c>
      <c r="K36" s="94" t="s">
        <v>3368</v>
      </c>
      <c r="L36" s="94" t="s">
        <v>3369</v>
      </c>
    </row>
    <row r="37" spans="1:12" ht="12.75" customHeight="1">
      <c r="A37" s="103" t="s">
        <v>3370</v>
      </c>
      <c r="B37" s="98" t="s">
        <v>849</v>
      </c>
      <c r="C37" s="98" t="s">
        <v>873</v>
      </c>
      <c r="D37" s="98" t="s">
        <v>851</v>
      </c>
      <c r="E37" s="98" t="s">
        <v>852</v>
      </c>
      <c r="F37" s="98" t="s">
        <v>3308</v>
      </c>
      <c r="G37" s="98" t="s">
        <v>3326</v>
      </c>
      <c r="H37" s="98" t="s">
        <v>3327</v>
      </c>
      <c r="I37" s="98" t="s">
        <v>1630</v>
      </c>
      <c r="J37" s="98" t="s">
        <v>3371</v>
      </c>
      <c r="K37" s="98" t="s">
        <v>3328</v>
      </c>
      <c r="L37" s="98" t="s">
        <v>1631</v>
      </c>
    </row>
    <row r="38" spans="1:12" ht="12.75" customHeight="1">
      <c r="A38" s="101" t="s">
        <v>3372</v>
      </c>
      <c r="B38" s="92" t="s">
        <v>85</v>
      </c>
      <c r="C38" s="92" t="s">
        <v>82</v>
      </c>
      <c r="D38" s="92" t="s">
        <v>88</v>
      </c>
      <c r="E38" s="92" t="s">
        <v>112</v>
      </c>
      <c r="F38" s="92" t="s">
        <v>176</v>
      </c>
      <c r="G38" s="92" t="s">
        <v>194</v>
      </c>
      <c r="H38" s="92" t="s">
        <v>179</v>
      </c>
      <c r="I38" s="92" t="s">
        <v>149</v>
      </c>
      <c r="J38" s="92" t="s">
        <v>3827</v>
      </c>
      <c r="K38" s="92" t="s">
        <v>3912</v>
      </c>
      <c r="L38" s="92" t="s">
        <v>355</v>
      </c>
    </row>
    <row r="39" spans="1:12" ht="12.75" customHeight="1">
      <c r="A39" s="102" t="s">
        <v>3373</v>
      </c>
      <c r="B39" s="94" t="s">
        <v>3374</v>
      </c>
      <c r="C39" s="94" t="s">
        <v>838</v>
      </c>
      <c r="D39" s="94" t="s">
        <v>3375</v>
      </c>
      <c r="E39" s="94" t="s">
        <v>3376</v>
      </c>
      <c r="F39" s="94" t="s">
        <v>3377</v>
      </c>
      <c r="G39" s="94" t="s">
        <v>3378</v>
      </c>
      <c r="H39" s="94" t="s">
        <v>3379</v>
      </c>
      <c r="I39" s="94" t="s">
        <v>3380</v>
      </c>
      <c r="J39" s="94" t="s">
        <v>3338</v>
      </c>
      <c r="K39" s="94" t="s">
        <v>3381</v>
      </c>
      <c r="L39" s="94" t="s">
        <v>3382</v>
      </c>
    </row>
    <row r="40" spans="1:12" ht="12.75" customHeight="1">
      <c r="A40" s="103" t="s">
        <v>3341</v>
      </c>
      <c r="B40" s="98" t="s">
        <v>849</v>
      </c>
      <c r="C40" s="98" t="s">
        <v>873</v>
      </c>
      <c r="D40" s="98" t="s">
        <v>851</v>
      </c>
      <c r="E40" s="98" t="s">
        <v>852</v>
      </c>
      <c r="F40" s="98" t="s">
        <v>3308</v>
      </c>
      <c r="G40" s="98" t="s">
        <v>3326</v>
      </c>
      <c r="H40" s="98" t="s">
        <v>3327</v>
      </c>
      <c r="I40" s="98" t="s">
        <v>875</v>
      </c>
      <c r="J40" s="98" t="s">
        <v>3383</v>
      </c>
      <c r="K40" s="98" t="s">
        <v>3328</v>
      </c>
      <c r="L40" s="98" t="s">
        <v>859</v>
      </c>
    </row>
    <row r="41" spans="1:12" ht="12.75" customHeight="1">
      <c r="A41" s="130" t="s">
        <v>3384</v>
      </c>
      <c r="B41" s="92" t="s">
        <v>2934</v>
      </c>
      <c r="C41" s="92" t="s">
        <v>2936</v>
      </c>
      <c r="D41" s="92" t="s">
        <v>2939</v>
      </c>
      <c r="E41" s="92" t="s">
        <v>2962</v>
      </c>
      <c r="F41" s="92" t="s">
        <v>3060</v>
      </c>
      <c r="G41" s="92" t="s">
        <v>3016</v>
      </c>
      <c r="H41" s="92" t="s">
        <v>3010</v>
      </c>
      <c r="I41" s="92" t="s">
        <v>2982</v>
      </c>
      <c r="J41" s="92" t="s">
        <v>3145</v>
      </c>
      <c r="K41" s="92" t="s">
        <v>3075</v>
      </c>
      <c r="L41" s="92" t="s">
        <v>3215</v>
      </c>
    </row>
    <row r="42" spans="1:12" ht="12.75" customHeight="1">
      <c r="A42" s="106" t="s">
        <v>3385</v>
      </c>
      <c r="B42" s="94" t="s">
        <v>3386</v>
      </c>
      <c r="C42" s="94" t="s">
        <v>3387</v>
      </c>
      <c r="D42" s="94" t="s">
        <v>3388</v>
      </c>
      <c r="E42" s="94" t="s">
        <v>3389</v>
      </c>
      <c r="F42" s="94" t="s">
        <v>3390</v>
      </c>
      <c r="G42" s="94" t="s">
        <v>3391</v>
      </c>
      <c r="H42" s="94" t="s">
        <v>3392</v>
      </c>
      <c r="I42" s="94" t="s">
        <v>3393</v>
      </c>
      <c r="J42" s="94" t="s">
        <v>3394</v>
      </c>
      <c r="K42" s="94" t="s">
        <v>3395</v>
      </c>
      <c r="L42" s="94" t="s">
        <v>3396</v>
      </c>
    </row>
    <row r="43" spans="1:12" ht="12.75" customHeight="1">
      <c r="A43" s="107" t="s">
        <v>3397</v>
      </c>
      <c r="B43" s="98" t="s">
        <v>849</v>
      </c>
      <c r="C43" s="98" t="s">
        <v>873</v>
      </c>
      <c r="D43" s="98" t="s">
        <v>851</v>
      </c>
      <c r="E43" s="98" t="s">
        <v>852</v>
      </c>
      <c r="F43" s="98" t="s">
        <v>3398</v>
      </c>
      <c r="G43" s="98" t="s">
        <v>3326</v>
      </c>
      <c r="H43" s="98" t="s">
        <v>1629</v>
      </c>
      <c r="I43" s="98" t="s">
        <v>856</v>
      </c>
      <c r="J43" s="98" t="s">
        <v>3383</v>
      </c>
      <c r="K43" s="98" t="s">
        <v>3328</v>
      </c>
      <c r="L43" s="98" t="s">
        <v>859</v>
      </c>
    </row>
    <row r="44" spans="1:12" ht="12.75">
      <c r="A44" s="14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2.75">
      <c r="A45" s="140" t="s">
        <v>3399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2.75">
      <c r="A46" s="97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>
      <c r="A47" s="97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2.75">
      <c r="A48" s="97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2.75">
      <c r="A49" s="97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2.75">
      <c r="A50" s="97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</sheetData>
  <sheetProtection/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Mārtiņš</cp:lastModifiedBy>
  <cp:lastPrinted>2013-10-12T17:11:34Z</cp:lastPrinted>
  <dcterms:created xsi:type="dcterms:W3CDTF">2004-09-28T13:23:33Z</dcterms:created>
  <dcterms:modified xsi:type="dcterms:W3CDTF">2013-10-20T20:05:06Z</dcterms:modified>
  <cp:category/>
  <cp:version/>
  <cp:contentType/>
  <cp:contentStatus/>
</cp:coreProperties>
</file>